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C:\Users\shimpei\Desktop\"/>
    </mc:Choice>
  </mc:AlternateContent>
  <xr:revisionPtr revIDLastSave="0" documentId="13_ncr:1_{5DE702AE-01BB-4855-99A2-E06E3B5E9B23}" xr6:coauthVersionLast="34" xr6:coauthVersionMax="34" xr10:uidLastSave="{00000000-0000-0000-0000-000000000000}"/>
  <bookViews>
    <workbookView xWindow="32775" yWindow="32775" windowWidth="23040" windowHeight="8955" tabRatio="794" xr2:uid="{00000000-000D-0000-FFFF-FFFF00000000}"/>
  </bookViews>
  <sheets>
    <sheet name="受付用紙" sheetId="4" r:id="rId1"/>
    <sheet name="記入例(受付用紙）" sheetId="12" r:id="rId2"/>
    <sheet name="資格受験票" sheetId="17" r:id="rId3"/>
    <sheet name="審査会用送金通知書" sheetId="13" r:id="rId4"/>
    <sheet name="【表】段位審査用紙" sheetId="14" r:id="rId5"/>
    <sheet name="【裏】受験要領" sheetId="15" r:id="rId6"/>
  </sheets>
  <definedNames>
    <definedName name="_xlnm.Print_Area" localSheetId="0">受付用紙!$B$46:$R$46</definedName>
    <definedName name="_xlnm.Print_Area" localSheetId="3">審査会用送金通知書!$A$1:$N$27</definedName>
    <definedName name="_xlnm.Print_Titles" localSheetId="0">受付用紙!$B:$R,受付用紙!$1:$5</definedName>
  </definedNames>
  <calcPr calcId="179017"/>
</workbook>
</file>

<file path=xl/calcChain.xml><?xml version="1.0" encoding="utf-8"?>
<calcChain xmlns="http://schemas.openxmlformats.org/spreadsheetml/2006/main">
  <c r="E27" i="13" l="1"/>
  <c r="E26" i="13"/>
  <c r="E25" i="13"/>
  <c r="E24" i="13"/>
  <c r="E23" i="13"/>
  <c r="E22" i="13"/>
  <c r="E21" i="13"/>
  <c r="E20" i="13"/>
  <c r="E19" i="13"/>
  <c r="E18" i="13"/>
  <c r="E17" i="13"/>
  <c r="E16" i="13"/>
  <c r="E15" i="13"/>
  <c r="E14" i="13"/>
  <c r="E13" i="13"/>
  <c r="E12" i="13"/>
  <c r="E11" i="13"/>
  <c r="R45" i="4" l="1"/>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46" i="4" s="1"/>
  <c r="Q11" i="4"/>
  <c r="Q10" i="4"/>
  <c r="Q9" i="4"/>
  <c r="Q8" i="4"/>
  <c r="Q7"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H7"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46" i="4" s="1"/>
  <c r="H9" i="4"/>
  <c r="H8"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46" i="4" s="1"/>
  <c r="F7" i="4"/>
  <c r="R6" i="4"/>
  <c r="Q6" i="4"/>
  <c r="O6" i="4"/>
  <c r="O46" i="4" s="1"/>
  <c r="N6" i="4"/>
  <c r="N46" i="4" s="1"/>
  <c r="L6" i="4"/>
  <c r="L46" i="4" s="1"/>
  <c r="K6" i="4"/>
  <c r="K46" i="4" s="1"/>
  <c r="I6" i="4"/>
  <c r="I46" i="4" s="1"/>
  <c r="H6" i="4"/>
  <c r="F6" i="4"/>
  <c r="X35" i="12"/>
  <c r="W36" i="12"/>
  <c r="W35" i="12"/>
  <c r="W34" i="12"/>
  <c r="W33" i="12"/>
  <c r="W32" i="12"/>
  <c r="W31" i="12"/>
  <c r="W30" i="12"/>
  <c r="W29" i="12"/>
  <c r="W28" i="12"/>
  <c r="W27" i="12"/>
  <c r="W26" i="12"/>
  <c r="W25" i="12"/>
  <c r="W24" i="12"/>
  <c r="W23" i="12"/>
  <c r="W22" i="12"/>
  <c r="W21" i="12"/>
  <c r="W20" i="12"/>
  <c r="W19" i="12"/>
  <c r="W18" i="12"/>
  <c r="W17" i="12"/>
  <c r="W16" i="12"/>
  <c r="W15" i="12"/>
  <c r="W14" i="12"/>
  <c r="W13" i="12"/>
  <c r="W12" i="12"/>
  <c r="W11" i="12"/>
  <c r="W10" i="12"/>
  <c r="W9" i="12"/>
  <c r="W37" i="12" s="1"/>
  <c r="S36" i="12"/>
  <c r="S35" i="12"/>
  <c r="S34" i="12"/>
  <c r="S33" i="12"/>
  <c r="S32" i="12"/>
  <c r="S31" i="12"/>
  <c r="S30" i="12"/>
  <c r="S29" i="12"/>
  <c r="S28" i="12"/>
  <c r="S27" i="12"/>
  <c r="S26" i="12"/>
  <c r="S25" i="12"/>
  <c r="S24" i="12"/>
  <c r="S23" i="12"/>
  <c r="S22" i="12"/>
  <c r="Y22" i="12" s="1"/>
  <c r="S21" i="12"/>
  <c r="S20" i="12"/>
  <c r="S19" i="12"/>
  <c r="S18" i="12"/>
  <c r="S17" i="12"/>
  <c r="S16" i="12"/>
  <c r="S15" i="12"/>
  <c r="S14" i="12"/>
  <c r="S37" i="12" s="1"/>
  <c r="S13" i="12"/>
  <c r="S12" i="12"/>
  <c r="S11" i="12"/>
  <c r="S10" i="12"/>
  <c r="S9"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37" i="12" s="1"/>
  <c r="J42" i="12"/>
  <c r="L42" i="12" s="1"/>
  <c r="J41" i="12"/>
  <c r="L41" i="12"/>
  <c r="V40" i="12"/>
  <c r="W40" i="12"/>
  <c r="J40" i="12"/>
  <c r="L40" i="12" s="1"/>
  <c r="V39" i="12"/>
  <c r="W39" i="12" s="1"/>
  <c r="R39" i="12"/>
  <c r="S39" i="12" s="1"/>
  <c r="N39" i="12"/>
  <c r="P39" i="12" s="1"/>
  <c r="J39" i="12"/>
  <c r="L39" i="12"/>
  <c r="V38" i="12"/>
  <c r="W38" i="12"/>
  <c r="W43" i="12" s="1"/>
  <c r="R38" i="12"/>
  <c r="T38" i="12"/>
  <c r="N38" i="12"/>
  <c r="P38" i="12" s="1"/>
  <c r="P43" i="12" s="1"/>
  <c r="J38" i="12"/>
  <c r="K38" i="12"/>
  <c r="G38" i="12"/>
  <c r="G43" i="12" s="1"/>
  <c r="G37" i="12"/>
  <c r="X36" i="12"/>
  <c r="T36" i="12"/>
  <c r="P36" i="12"/>
  <c r="L36" i="12"/>
  <c r="K36" i="12"/>
  <c r="H36" i="12"/>
  <c r="Y36" i="12" s="1"/>
  <c r="T35" i="12"/>
  <c r="P35" i="12"/>
  <c r="Y35" i="12" s="1"/>
  <c r="L35" i="12"/>
  <c r="K35" i="12"/>
  <c r="H35" i="12"/>
  <c r="X34" i="12"/>
  <c r="T34" i="12"/>
  <c r="P34" i="12"/>
  <c r="L34" i="12"/>
  <c r="Y34" i="12" s="1"/>
  <c r="K34" i="12"/>
  <c r="H34" i="12"/>
  <c r="X33" i="12"/>
  <c r="T33" i="12"/>
  <c r="P33" i="12"/>
  <c r="L33" i="12"/>
  <c r="K33" i="12"/>
  <c r="Y33" i="12" s="1"/>
  <c r="H33" i="12"/>
  <c r="X32" i="12"/>
  <c r="T32" i="12"/>
  <c r="P32" i="12"/>
  <c r="L32" i="12"/>
  <c r="K32" i="12"/>
  <c r="H32" i="12"/>
  <c r="Y32" i="12" s="1"/>
  <c r="X31" i="12"/>
  <c r="T31" i="12"/>
  <c r="P31" i="12"/>
  <c r="L31" i="12"/>
  <c r="K31" i="12"/>
  <c r="H31" i="12"/>
  <c r="Y31" i="12" s="1"/>
  <c r="X30" i="12"/>
  <c r="T30" i="12"/>
  <c r="P30" i="12"/>
  <c r="L30" i="12"/>
  <c r="K30" i="12"/>
  <c r="Y30" i="12" s="1"/>
  <c r="H30" i="12"/>
  <c r="X29" i="12"/>
  <c r="T29" i="12"/>
  <c r="Y29" i="12" s="1"/>
  <c r="P29" i="12"/>
  <c r="L29" i="12"/>
  <c r="K29" i="12"/>
  <c r="H29" i="12"/>
  <c r="X28" i="12"/>
  <c r="T28" i="12"/>
  <c r="P28" i="12"/>
  <c r="Y28" i="12" s="1"/>
  <c r="L28" i="12"/>
  <c r="K28" i="12"/>
  <c r="H28" i="12"/>
  <c r="X27" i="12"/>
  <c r="T27" i="12"/>
  <c r="P27" i="12"/>
  <c r="L27" i="12"/>
  <c r="Y27" i="12" s="1"/>
  <c r="K27" i="12"/>
  <c r="H27" i="12"/>
  <c r="X26" i="12"/>
  <c r="T26" i="12"/>
  <c r="P26" i="12"/>
  <c r="L26" i="12"/>
  <c r="K26" i="12"/>
  <c r="Y26" i="12" s="1"/>
  <c r="H26" i="12"/>
  <c r="X25" i="12"/>
  <c r="T25" i="12"/>
  <c r="P25" i="12"/>
  <c r="L25" i="12"/>
  <c r="K25" i="12"/>
  <c r="Y25" i="12" s="1"/>
  <c r="H25" i="12"/>
  <c r="X24" i="12"/>
  <c r="T24" i="12"/>
  <c r="P24" i="12"/>
  <c r="L24" i="12"/>
  <c r="K24" i="12"/>
  <c r="H24" i="12"/>
  <c r="Y24" i="12"/>
  <c r="X23" i="12"/>
  <c r="T23" i="12"/>
  <c r="P23" i="12"/>
  <c r="L23" i="12"/>
  <c r="K23" i="12"/>
  <c r="H23" i="12"/>
  <c r="Y23" i="12" s="1"/>
  <c r="X22" i="12"/>
  <c r="T22" i="12"/>
  <c r="P22" i="12"/>
  <c r="L22" i="12"/>
  <c r="K22" i="12"/>
  <c r="H22" i="12"/>
  <c r="X21" i="12"/>
  <c r="T21" i="12"/>
  <c r="Y21" i="12" s="1"/>
  <c r="P21" i="12"/>
  <c r="L21" i="12"/>
  <c r="K21" i="12"/>
  <c r="H21" i="12"/>
  <c r="X20" i="12"/>
  <c r="T20" i="12"/>
  <c r="P20" i="12"/>
  <c r="L20" i="12"/>
  <c r="K20" i="12"/>
  <c r="H20" i="12"/>
  <c r="Y20" i="12" s="1"/>
  <c r="X19" i="12"/>
  <c r="T19" i="12"/>
  <c r="P19" i="12"/>
  <c r="L19" i="12"/>
  <c r="K19" i="12"/>
  <c r="Y19" i="12" s="1"/>
  <c r="H19" i="12"/>
  <c r="X18" i="12"/>
  <c r="T18" i="12"/>
  <c r="P18" i="12"/>
  <c r="L18" i="12"/>
  <c r="K18" i="12"/>
  <c r="H18" i="12"/>
  <c r="Y18" i="12" s="1"/>
  <c r="X17" i="12"/>
  <c r="T17" i="12"/>
  <c r="P17" i="12"/>
  <c r="L17" i="12"/>
  <c r="K17" i="12"/>
  <c r="H17" i="12"/>
  <c r="Y17" i="12" s="1"/>
  <c r="X16" i="12"/>
  <c r="T16" i="12"/>
  <c r="P16" i="12"/>
  <c r="L16" i="12"/>
  <c r="L37" i="12" s="1"/>
  <c r="K16" i="12"/>
  <c r="H16" i="12"/>
  <c r="Y16" i="12" s="1"/>
  <c r="X15" i="12"/>
  <c r="T15" i="12"/>
  <c r="P15" i="12"/>
  <c r="L15" i="12"/>
  <c r="K15" i="12"/>
  <c r="H15" i="12"/>
  <c r="Y15" i="12" s="1"/>
  <c r="X14" i="12"/>
  <c r="X37" i="12" s="1"/>
  <c r="T14" i="12"/>
  <c r="P14" i="12"/>
  <c r="L14" i="12"/>
  <c r="K14" i="12"/>
  <c r="Y14" i="12" s="1"/>
  <c r="H14" i="12"/>
  <c r="X13" i="12"/>
  <c r="T13" i="12"/>
  <c r="P13" i="12"/>
  <c r="L13" i="12"/>
  <c r="K13" i="12"/>
  <c r="H13" i="12"/>
  <c r="Y13" i="12" s="1"/>
  <c r="X12" i="12"/>
  <c r="T12" i="12"/>
  <c r="P12" i="12"/>
  <c r="L12" i="12"/>
  <c r="K12" i="12"/>
  <c r="K37" i="12" s="1"/>
  <c r="H12" i="12"/>
  <c r="Y12" i="12" s="1"/>
  <c r="X11" i="12"/>
  <c r="T11" i="12"/>
  <c r="P11" i="12"/>
  <c r="Y11" i="12" s="1"/>
  <c r="L11" i="12"/>
  <c r="K11" i="12"/>
  <c r="H11" i="12"/>
  <c r="X10" i="12"/>
  <c r="T10" i="12"/>
  <c r="P10" i="12"/>
  <c r="Y10" i="12" s="1"/>
  <c r="H10" i="12"/>
  <c r="X9" i="12"/>
  <c r="T9" i="12"/>
  <c r="T37" i="12" s="1"/>
  <c r="P9" i="12"/>
  <c r="P37" i="12" s="1"/>
  <c r="H9" i="12"/>
  <c r="Y9" i="12" s="1"/>
  <c r="H8" i="12"/>
  <c r="Y8" i="12" s="1"/>
  <c r="H7" i="12"/>
  <c r="Y7" i="12"/>
  <c r="B7" i="12"/>
  <c r="B8" i="12"/>
  <c r="B9" i="12"/>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H6" i="12"/>
  <c r="Y6" i="12"/>
  <c r="E46" i="4"/>
  <c r="A7" i="4"/>
  <c r="A8" i="4" s="1"/>
  <c r="A9" i="4" s="1"/>
  <c r="L38" i="12"/>
  <c r="S38" i="12"/>
  <c r="X38" i="12"/>
  <c r="K41" i="12"/>
  <c r="T39" i="12"/>
  <c r="T43" i="12"/>
  <c r="R43" i="12"/>
  <c r="R46" i="4"/>
  <c r="K39" i="12"/>
  <c r="X40" i="12"/>
  <c r="X43" i="12" s="1"/>
  <c r="K42" i="12"/>
  <c r="V43" i="12"/>
  <c r="X39" i="12"/>
  <c r="S43" i="12" l="1"/>
  <c r="L43" i="12"/>
  <c r="Y37" i="12"/>
  <c r="O38" i="12"/>
  <c r="O39" i="12"/>
  <c r="H37" i="12"/>
  <c r="H38" i="12"/>
  <c r="H43" i="12" s="1"/>
  <c r="K40" i="12"/>
  <c r="K43" i="12" s="1"/>
  <c r="J43" i="12"/>
  <c r="N43" i="12"/>
  <c r="O43" i="12" l="1"/>
  <c r="Y43" i="12"/>
</calcChain>
</file>

<file path=xl/sharedStrings.xml><?xml version="1.0" encoding="utf-8"?>
<sst xmlns="http://schemas.openxmlformats.org/spreadsheetml/2006/main" count="394" uniqueCount="263">
  <si>
    <t>氏　名</t>
    <rPh sb="0" eb="1">
      <t>シ</t>
    </rPh>
    <rPh sb="2" eb="3">
      <t>メイ</t>
    </rPh>
    <phoneticPr fontId="2"/>
  </si>
  <si>
    <t>会員番号</t>
    <rPh sb="0" eb="1">
      <t>カイ</t>
    </rPh>
    <rPh sb="1" eb="2">
      <t>イン</t>
    </rPh>
    <rPh sb="2" eb="4">
      <t>バンゴウ</t>
    </rPh>
    <phoneticPr fontId="2"/>
  </si>
  <si>
    <t>支部名</t>
    <rPh sb="0" eb="2">
      <t>シブ</t>
    </rPh>
    <rPh sb="2" eb="3">
      <t>メイ</t>
    </rPh>
    <phoneticPr fontId="2"/>
  </si>
  <si>
    <t>昇段</t>
    <rPh sb="0" eb="2">
      <t>ショウダン</t>
    </rPh>
    <phoneticPr fontId="2"/>
  </si>
  <si>
    <t>段位</t>
    <rPh sb="0" eb="2">
      <t>ダンイ</t>
    </rPh>
    <phoneticPr fontId="2"/>
  </si>
  <si>
    <t>合否</t>
    <rPh sb="0" eb="2">
      <t>ゴウヒ</t>
    </rPh>
    <phoneticPr fontId="2"/>
  </si>
  <si>
    <t>指導</t>
    <rPh sb="0" eb="2">
      <t>シドウ</t>
    </rPh>
    <phoneticPr fontId="2"/>
  </si>
  <si>
    <t>級</t>
    <rPh sb="0" eb="1">
      <t>キュウ</t>
    </rPh>
    <phoneticPr fontId="2"/>
  </si>
  <si>
    <t>審査</t>
    <rPh sb="0" eb="2">
      <t>シンサ</t>
    </rPh>
    <phoneticPr fontId="2"/>
  </si>
  <si>
    <t>審判</t>
    <rPh sb="0" eb="2">
      <t>シンパン</t>
    </rPh>
    <phoneticPr fontId="2"/>
  </si>
  <si>
    <t>金額</t>
    <rPh sb="0" eb="2">
      <t>キンガク</t>
    </rPh>
    <phoneticPr fontId="2"/>
  </si>
  <si>
    <t>済</t>
    <rPh sb="0" eb="1">
      <t>ス</t>
    </rPh>
    <phoneticPr fontId="2"/>
  </si>
  <si>
    <t>受験等料金</t>
    <rPh sb="0" eb="2">
      <t>ジュケン</t>
    </rPh>
    <rPh sb="2" eb="3">
      <t>トウ</t>
    </rPh>
    <rPh sb="3" eb="5">
      <t>リョウキン</t>
    </rPh>
    <phoneticPr fontId="2"/>
  </si>
  <si>
    <t>参</t>
    <rPh sb="0" eb="1">
      <t>サン</t>
    </rPh>
    <phoneticPr fontId="2"/>
  </si>
  <si>
    <t>五</t>
    <rPh sb="0" eb="1">
      <t>ゴ</t>
    </rPh>
    <phoneticPr fontId="2"/>
  </si>
  <si>
    <t>四</t>
    <rPh sb="0" eb="1">
      <t>ヨン</t>
    </rPh>
    <phoneticPr fontId="2"/>
  </si>
  <si>
    <t>C</t>
    <phoneticPr fontId="2"/>
  </si>
  <si>
    <t>D</t>
    <phoneticPr fontId="2"/>
  </si>
  <si>
    <t>初</t>
    <rPh sb="0" eb="1">
      <t>ショ</t>
    </rPh>
    <phoneticPr fontId="2"/>
  </si>
  <si>
    <t>合計</t>
    <rPh sb="0" eb="2">
      <t>ゴウケイ</t>
    </rPh>
    <phoneticPr fontId="2"/>
  </si>
  <si>
    <t>講習</t>
    <rPh sb="0" eb="2">
      <t>コウシュウ</t>
    </rPh>
    <phoneticPr fontId="2"/>
  </si>
  <si>
    <t>受験者</t>
    <rPh sb="0" eb="3">
      <t>ジュケンシャ</t>
    </rPh>
    <phoneticPr fontId="2"/>
  </si>
  <si>
    <t>弐</t>
    <rPh sb="0" eb="1">
      <t>ニ</t>
    </rPh>
    <phoneticPr fontId="2"/>
  </si>
  <si>
    <t>受験料</t>
    <rPh sb="0" eb="3">
      <t>ジュケンリョウ</t>
    </rPh>
    <phoneticPr fontId="2"/>
  </si>
  <si>
    <t>登録料</t>
    <rPh sb="0" eb="3">
      <t>トウロクリョウ</t>
    </rPh>
    <phoneticPr fontId="2"/>
  </si>
  <si>
    <t>№</t>
    <phoneticPr fontId="2"/>
  </si>
  <si>
    <t>資格受験票</t>
    <rPh sb="0" eb="2">
      <t>シカク</t>
    </rPh>
    <rPh sb="2" eb="5">
      <t>ジュケンヒョウ</t>
    </rPh>
    <phoneticPr fontId="2"/>
  </si>
  <si>
    <t>受験者計</t>
    <rPh sb="0" eb="3">
      <t>ジュケンシャ</t>
    </rPh>
    <rPh sb="3" eb="4">
      <t>ケイ</t>
    </rPh>
    <phoneticPr fontId="2"/>
  </si>
  <si>
    <t>B</t>
    <phoneticPr fontId="2"/>
  </si>
  <si>
    <t>C</t>
    <phoneticPr fontId="2"/>
  </si>
  <si>
    <t>B
C</t>
    <phoneticPr fontId="2"/>
  </si>
  <si>
    <t>C
D</t>
    <phoneticPr fontId="2"/>
  </si>
  <si>
    <t>B
C
D</t>
    <phoneticPr fontId="2"/>
  </si>
  <si>
    <t>D</t>
    <phoneticPr fontId="2"/>
  </si>
  <si>
    <t>B</t>
    <phoneticPr fontId="2"/>
  </si>
  <si>
    <t>○</t>
    <phoneticPr fontId="2"/>
  </si>
  <si>
    <t>初</t>
    <rPh sb="0" eb="1">
      <t>ショ</t>
    </rPh>
    <phoneticPr fontId="2"/>
  </si>
  <si>
    <t>弐</t>
    <rPh sb="0" eb="1">
      <t>ニ</t>
    </rPh>
    <phoneticPr fontId="2"/>
  </si>
  <si>
    <t>参</t>
    <rPh sb="0" eb="1">
      <t>サン</t>
    </rPh>
    <phoneticPr fontId="2"/>
  </si>
  <si>
    <t>四</t>
    <rPh sb="0" eb="1">
      <t>ヨン</t>
    </rPh>
    <phoneticPr fontId="2"/>
  </si>
  <si>
    <t>五</t>
    <rPh sb="0" eb="1">
      <t>ゴ</t>
    </rPh>
    <phoneticPr fontId="2"/>
  </si>
  <si>
    <r>
      <t>○を入力すると金額自動計算</t>
    </r>
    <r>
      <rPr>
        <sz val="11"/>
        <color indexed="9"/>
        <rFont val="Calibri"/>
        <family val="2"/>
      </rPr>
      <t xml:space="preserve"> </t>
    </r>
  </si>
  <si>
    <t>初
弐
参
四
五</t>
    <rPh sb="0" eb="1">
      <t>ショ</t>
    </rPh>
    <rPh sb="2" eb="3">
      <t>ニ</t>
    </rPh>
    <rPh sb="4" eb="5">
      <t>サン</t>
    </rPh>
    <rPh sb="6" eb="7">
      <t>ヨン</t>
    </rPh>
    <rPh sb="8" eb="9">
      <t>ゴ</t>
    </rPh>
    <phoneticPr fontId="2"/>
  </si>
  <si>
    <t>合
否</t>
    <rPh sb="0" eb="1">
      <t>ゴウ</t>
    </rPh>
    <rPh sb="3" eb="4">
      <t>ヒ</t>
    </rPh>
    <phoneticPr fontId="2"/>
  </si>
  <si>
    <t xml:space="preserve">初段：15,500
弐段：21,000
参段：26,000
四段：41,500
五段：51,500
</t>
    <rPh sb="0" eb="2">
      <t>ショダン</t>
    </rPh>
    <rPh sb="10" eb="11">
      <t>ニ</t>
    </rPh>
    <rPh sb="11" eb="12">
      <t>ダン</t>
    </rPh>
    <rPh sb="20" eb="22">
      <t>サンダン</t>
    </rPh>
    <rPh sb="30" eb="31">
      <t>ヨン</t>
    </rPh>
    <rPh sb="31" eb="32">
      <t>ダン</t>
    </rPh>
    <rPh sb="40" eb="41">
      <t>ゴ</t>
    </rPh>
    <rPh sb="41" eb="42">
      <t>ダン</t>
    </rPh>
    <phoneticPr fontId="2"/>
  </si>
  <si>
    <t>初段：15,500
弐段：21,000
参段：26,000
四段：41,500
五段：51,500</t>
    <rPh sb="0" eb="2">
      <t>ショダン</t>
    </rPh>
    <rPh sb="10" eb="11">
      <t>ニ</t>
    </rPh>
    <rPh sb="11" eb="12">
      <t>ダン</t>
    </rPh>
    <rPh sb="20" eb="22">
      <t>サンダン</t>
    </rPh>
    <rPh sb="30" eb="31">
      <t>ヨン</t>
    </rPh>
    <rPh sb="31" eb="32">
      <t>ダン</t>
    </rPh>
    <rPh sb="40" eb="41">
      <t>ゴ</t>
    </rPh>
    <rPh sb="41" eb="42">
      <t>ダン</t>
    </rPh>
    <phoneticPr fontId="2"/>
  </si>
  <si>
    <t>10,500
5,500</t>
    <phoneticPr fontId="2"/>
  </si>
  <si>
    <t>21,000
10,500</t>
    <phoneticPr fontId="2"/>
  </si>
  <si>
    <t>10,500
5,500
5,500</t>
    <phoneticPr fontId="2"/>
  </si>
  <si>
    <t>都県</t>
    <rPh sb="0" eb="2">
      <t>トケン</t>
    </rPh>
    <phoneticPr fontId="2"/>
  </si>
  <si>
    <t>10,500
5,500</t>
    <phoneticPr fontId="2"/>
  </si>
  <si>
    <t>21,000
10,500</t>
    <phoneticPr fontId="2"/>
  </si>
  <si>
    <t>10,500
5,500
5,500</t>
    <phoneticPr fontId="2"/>
  </si>
  <si>
    <t>18-001-0001</t>
    <phoneticPr fontId="2"/>
  </si>
  <si>
    <t>山梨　太郎</t>
    <rPh sb="0" eb="2">
      <t>ヤマナシ</t>
    </rPh>
    <rPh sb="3" eb="5">
      <t>タロウ</t>
    </rPh>
    <phoneticPr fontId="2"/>
  </si>
  <si>
    <t>山梨</t>
    <rPh sb="0" eb="2">
      <t>ヤマナシ</t>
    </rPh>
    <phoneticPr fontId="2"/>
  </si>
  <si>
    <t>　　平成30年度関東地区資格取得講習会＆昇段審査会　（申込フォーム）</t>
    <rPh sb="2" eb="4">
      <t>ヘイセイ</t>
    </rPh>
    <rPh sb="6" eb="7">
      <t>ネン</t>
    </rPh>
    <rPh sb="7" eb="8">
      <t>ド</t>
    </rPh>
    <rPh sb="8" eb="10">
      <t>カントウ</t>
    </rPh>
    <rPh sb="10" eb="12">
      <t>チク</t>
    </rPh>
    <rPh sb="12" eb="14">
      <t>シカク</t>
    </rPh>
    <rPh sb="14" eb="16">
      <t>シュトク</t>
    </rPh>
    <rPh sb="16" eb="19">
      <t>コウシュウカイ</t>
    </rPh>
    <rPh sb="20" eb="22">
      <t>ショウダン</t>
    </rPh>
    <rPh sb="22" eb="25">
      <t>シンサカイ</t>
    </rPh>
    <rPh sb="27" eb="29">
      <t>モウシコミ</t>
    </rPh>
    <phoneticPr fontId="2"/>
  </si>
  <si>
    <t>　　平成30年度関東地区資格取得講習会＆昇段審査会　（申込フォーム）</t>
    <rPh sb="2" eb="4">
      <t>ヘイセイ</t>
    </rPh>
    <rPh sb="6" eb="7">
      <t>ネン</t>
    </rPh>
    <rPh sb="7" eb="8">
      <t>ド</t>
    </rPh>
    <rPh sb="8" eb="10">
      <t>カントウ</t>
    </rPh>
    <rPh sb="10" eb="12">
      <t>チク</t>
    </rPh>
    <rPh sb="12" eb="14">
      <t>シカク</t>
    </rPh>
    <rPh sb="14" eb="16">
      <t>シュトク</t>
    </rPh>
    <rPh sb="16" eb="19">
      <t>コウシュウカイ</t>
    </rPh>
    <rPh sb="20" eb="22">
      <t>ショウダン</t>
    </rPh>
    <rPh sb="22" eb="25">
      <t>シンサカイ</t>
    </rPh>
    <rPh sb="27" eb="28">
      <t>モウ</t>
    </rPh>
    <rPh sb="28" eb="29">
      <t>コ</t>
    </rPh>
    <phoneticPr fontId="2"/>
  </si>
  <si>
    <t>日本空手協会 埼玉県本部 資格部　御中</t>
    <rPh sb="0" eb="2">
      <t>ニホン</t>
    </rPh>
    <rPh sb="2" eb="3">
      <t>カラ</t>
    </rPh>
    <rPh sb="3" eb="4">
      <t>テ</t>
    </rPh>
    <rPh sb="4" eb="6">
      <t>キョウカイ</t>
    </rPh>
    <rPh sb="7" eb="10">
      <t>サイタマケン</t>
    </rPh>
    <rPh sb="10" eb="12">
      <t>ホンブ</t>
    </rPh>
    <rPh sb="13" eb="15">
      <t>シカク</t>
    </rPh>
    <rPh sb="15" eb="16">
      <t>ブ</t>
    </rPh>
    <rPh sb="17" eb="19">
      <t>オンチュウ</t>
    </rPh>
    <phoneticPr fontId="2"/>
  </si>
  <si>
    <t>支部・団体名</t>
    <rPh sb="0" eb="2">
      <t>シブ</t>
    </rPh>
    <rPh sb="3" eb="5">
      <t>ダンタイ</t>
    </rPh>
    <rPh sb="5" eb="6">
      <t>メイ</t>
    </rPh>
    <phoneticPr fontId="2"/>
  </si>
  <si>
    <t>記載責任者</t>
    <rPh sb="0" eb="2">
      <t>キサイ</t>
    </rPh>
    <rPh sb="2" eb="5">
      <t>セキニンシャ</t>
    </rPh>
    <phoneticPr fontId="2"/>
  </si>
  <si>
    <t>関　東　地　区　審　査　会　送　金　通　知　書</t>
    <rPh sb="0" eb="1">
      <t>セキ</t>
    </rPh>
    <rPh sb="2" eb="3">
      <t>ヒガシ</t>
    </rPh>
    <rPh sb="4" eb="5">
      <t>チ</t>
    </rPh>
    <rPh sb="6" eb="7">
      <t>ク</t>
    </rPh>
    <rPh sb="8" eb="9">
      <t>シン</t>
    </rPh>
    <rPh sb="10" eb="11">
      <t>サ</t>
    </rPh>
    <rPh sb="12" eb="13">
      <t>カイ</t>
    </rPh>
    <rPh sb="14" eb="15">
      <t>ソウ</t>
    </rPh>
    <rPh sb="16" eb="17">
      <t>キン</t>
    </rPh>
    <rPh sb="18" eb="19">
      <t>ツウ</t>
    </rPh>
    <rPh sb="20" eb="21">
      <t>チ</t>
    </rPh>
    <rPh sb="22" eb="23">
      <t>ショ</t>
    </rPh>
    <phoneticPr fontId="2"/>
  </si>
  <si>
    <t>下記のとおり、送金を致しましたので、お知らせいたします。</t>
    <rPh sb="0" eb="2">
      <t>カキ</t>
    </rPh>
    <rPh sb="7" eb="9">
      <t>ソウキン</t>
    </rPh>
    <rPh sb="10" eb="11">
      <t>イタ</t>
    </rPh>
    <rPh sb="19" eb="20">
      <t>シ</t>
    </rPh>
    <phoneticPr fontId="2"/>
  </si>
  <si>
    <t>送金内訳</t>
    <rPh sb="0" eb="1">
      <t>ソウ</t>
    </rPh>
    <rPh sb="1" eb="2">
      <t>キン</t>
    </rPh>
    <rPh sb="2" eb="3">
      <t>ナイ</t>
    </rPh>
    <rPh sb="3" eb="4">
      <t>ヤク</t>
    </rPh>
    <phoneticPr fontId="2"/>
  </si>
  <si>
    <t>送　金　内　訳</t>
    <rPh sb="0" eb="1">
      <t>ソウ</t>
    </rPh>
    <rPh sb="2" eb="3">
      <t>キン</t>
    </rPh>
    <rPh sb="4" eb="5">
      <t>ナイ</t>
    </rPh>
    <rPh sb="6" eb="7">
      <t>ヤク</t>
    </rPh>
    <phoneticPr fontId="2"/>
  </si>
  <si>
    <t xml:space="preserve">金　 額 </t>
    <rPh sb="0" eb="1">
      <t>キン</t>
    </rPh>
    <rPh sb="3" eb="4">
      <t>ガク</t>
    </rPh>
    <phoneticPr fontId="2"/>
  </si>
  <si>
    <t>摘　　　要</t>
    <rPh sb="0" eb="1">
      <t>テキ</t>
    </rPh>
    <rPh sb="4" eb="5">
      <t>ヨウ</t>
    </rPh>
    <phoneticPr fontId="2"/>
  </si>
  <si>
    <t>審査会</t>
    <rPh sb="0" eb="3">
      <t>シンサカイ</t>
    </rPh>
    <phoneticPr fontId="2"/>
  </si>
  <si>
    <t>講習会</t>
    <rPh sb="0" eb="3">
      <t>コウシュウカイ</t>
    </rPh>
    <phoneticPr fontId="2"/>
  </si>
  <si>
    <t>講習料</t>
    <rPh sb="0" eb="3">
      <t>コウシュウリョウ</t>
    </rPh>
    <phoneticPr fontId="2"/>
  </si>
  <si>
    <t>円</t>
    <rPh sb="0" eb="1">
      <t>エン</t>
    </rPh>
    <phoneticPr fontId="2"/>
  </si>
  <si>
    <t>名</t>
    <rPh sb="0" eb="1">
      <t>メイ</t>
    </rPh>
    <phoneticPr fontId="2"/>
  </si>
  <si>
    <t>段</t>
    <rPh sb="0" eb="1">
      <t>ダン</t>
    </rPh>
    <phoneticPr fontId="2"/>
  </si>
  <si>
    <t>段受験料</t>
    <rPh sb="0" eb="1">
      <t>ダン</t>
    </rPh>
    <rPh sb="1" eb="4">
      <t>ジュケンリョウ</t>
    </rPh>
    <phoneticPr fontId="2"/>
  </si>
  <si>
    <t>段登録料</t>
    <rPh sb="0" eb="1">
      <t>ダン</t>
    </rPh>
    <rPh sb="1" eb="3">
      <t>トウロク</t>
    </rPh>
    <rPh sb="3" eb="4">
      <t>リョウ</t>
    </rPh>
    <phoneticPr fontId="2"/>
  </si>
  <si>
    <t>　初段　</t>
    <rPh sb="1" eb="2">
      <t>ハツ</t>
    </rPh>
    <rPh sb="2" eb="3">
      <t>ダン</t>
    </rPh>
    <phoneticPr fontId="2"/>
  </si>
  <si>
    <t>　弐段</t>
    <rPh sb="1" eb="2">
      <t>ニ</t>
    </rPh>
    <rPh sb="2" eb="3">
      <t>ダン</t>
    </rPh>
    <phoneticPr fontId="2"/>
  </si>
  <si>
    <t>　参段</t>
    <rPh sb="1" eb="2">
      <t>サン</t>
    </rPh>
    <rPh sb="2" eb="3">
      <t>ダン</t>
    </rPh>
    <phoneticPr fontId="2"/>
  </si>
  <si>
    <t>　四段</t>
    <rPh sb="1" eb="2">
      <t>ヨン</t>
    </rPh>
    <rPh sb="2" eb="3">
      <t>ダン</t>
    </rPh>
    <phoneticPr fontId="2"/>
  </si>
  <si>
    <t>　五段</t>
    <rPh sb="1" eb="2">
      <t>ゴ</t>
    </rPh>
    <rPh sb="2" eb="3">
      <t>ダン</t>
    </rPh>
    <phoneticPr fontId="2"/>
  </si>
  <si>
    <t>資格</t>
    <rPh sb="0" eb="2">
      <t>シカク</t>
    </rPh>
    <phoneticPr fontId="2"/>
  </si>
  <si>
    <t>資格受験料</t>
    <rPh sb="0" eb="2">
      <t>シカク</t>
    </rPh>
    <rPh sb="2" eb="5">
      <t>ジュケンリョウ</t>
    </rPh>
    <phoneticPr fontId="2"/>
  </si>
  <si>
    <t>資格登録料</t>
    <rPh sb="0" eb="2">
      <t>シカク</t>
    </rPh>
    <rPh sb="2" eb="4">
      <t>トウロク</t>
    </rPh>
    <rPh sb="4" eb="5">
      <t>リョウ</t>
    </rPh>
    <phoneticPr fontId="2"/>
  </si>
  <si>
    <t>　指導  Ｂ</t>
    <rPh sb="1" eb="3">
      <t>シドウ</t>
    </rPh>
    <phoneticPr fontId="2"/>
  </si>
  <si>
    <t>　指導　Ｃ</t>
    <rPh sb="1" eb="3">
      <t>シドウ</t>
    </rPh>
    <phoneticPr fontId="2"/>
  </si>
  <si>
    <t>名</t>
    <rPh sb="0" eb="1">
      <t>ナ</t>
    </rPh>
    <phoneticPr fontId="2"/>
  </si>
  <si>
    <t>　審査　Ｃ</t>
    <rPh sb="1" eb="3">
      <t>シンサ</t>
    </rPh>
    <phoneticPr fontId="2"/>
  </si>
  <si>
    <t>　審査　Ｄ</t>
    <rPh sb="1" eb="3">
      <t>シンサ</t>
    </rPh>
    <phoneticPr fontId="2"/>
  </si>
  <si>
    <t>　審判　Ｂ</t>
    <rPh sb="1" eb="3">
      <t>シンパン</t>
    </rPh>
    <phoneticPr fontId="2"/>
  </si>
  <si>
    <t>　審判　Ｃ</t>
    <rPh sb="1" eb="3">
      <t>シンパン</t>
    </rPh>
    <phoneticPr fontId="2"/>
  </si>
  <si>
    <t>　審判　Ｄ</t>
    <rPh sb="1" eb="3">
      <t>シンパン</t>
    </rPh>
    <phoneticPr fontId="2"/>
  </si>
  <si>
    <t>昼食代</t>
    <rPh sb="0" eb="2">
      <t>チュウショク</t>
    </rPh>
    <rPh sb="2" eb="3">
      <t>ダイ</t>
    </rPh>
    <phoneticPr fontId="2"/>
  </si>
  <si>
    <t>　送　　金　　額　　合　　計</t>
    <rPh sb="1" eb="2">
      <t>ソウ</t>
    </rPh>
    <rPh sb="4" eb="5">
      <t>キン</t>
    </rPh>
    <rPh sb="7" eb="8">
      <t>ガク</t>
    </rPh>
    <rPh sb="10" eb="11">
      <t>ゴウ</t>
    </rPh>
    <rPh sb="13" eb="14">
      <t>ケイ</t>
    </rPh>
    <phoneticPr fontId="2"/>
  </si>
  <si>
    <t>★　摘要欄に人数を入力していただくだけで、料金は自動計算されます。　★</t>
    <rPh sb="2" eb="4">
      <t>テキヨウ</t>
    </rPh>
    <rPh sb="4" eb="5">
      <t>ラン</t>
    </rPh>
    <rPh sb="6" eb="8">
      <t>ニンズウ</t>
    </rPh>
    <rPh sb="9" eb="11">
      <t>ニュウリョク</t>
    </rPh>
    <rPh sb="21" eb="23">
      <t>リョウキン</t>
    </rPh>
    <rPh sb="24" eb="26">
      <t>ジドウ</t>
    </rPh>
    <rPh sb="26" eb="28">
      <t>ケイサン</t>
    </rPh>
    <phoneticPr fontId="2"/>
  </si>
  <si>
    <t>公　　　益</t>
    <rPh sb="0" eb="1">
      <t>コウ</t>
    </rPh>
    <rPh sb="4" eb="5">
      <t>エキ</t>
    </rPh>
    <phoneticPr fontId="2"/>
  </si>
  <si>
    <t>日本空手協会</t>
    <rPh sb="0" eb="2">
      <t>ニホン</t>
    </rPh>
    <rPh sb="2" eb="4">
      <t>カラテ</t>
    </rPh>
    <rPh sb="4" eb="6">
      <t>キョウカイ</t>
    </rPh>
    <phoneticPr fontId="2"/>
  </si>
  <si>
    <t>社団法人</t>
    <rPh sb="0" eb="2">
      <t>シャダン</t>
    </rPh>
    <rPh sb="2" eb="4">
      <t>ホウジン</t>
    </rPh>
    <phoneticPr fontId="2"/>
  </si>
  <si>
    <t>段位審査用紙</t>
    <phoneticPr fontId="2"/>
  </si>
  <si>
    <t xml:space="preserve">ＥＸＡＭＩＮＲ ´ Ｓ　ＲＥＣＯＲＤ </t>
    <phoneticPr fontId="2"/>
  </si>
  <si>
    <t>（太枠内のみ記入のこと）</t>
    <phoneticPr fontId="2"/>
  </si>
  <si>
    <r>
      <t>提出・</t>
    </r>
    <r>
      <rPr>
        <b/>
        <sz val="8"/>
        <rFont val="ＭＳ Ｐゴシック"/>
        <family val="3"/>
        <charset val="128"/>
      </rPr>
      <t>Date</t>
    </r>
    <rPh sb="0" eb="2">
      <t>テイシュツ</t>
    </rPh>
    <phoneticPr fontId="2"/>
  </si>
  <si>
    <t>年</t>
    <rPh sb="0" eb="1">
      <t>ネン</t>
    </rPh>
    <phoneticPr fontId="2"/>
  </si>
  <si>
    <t>月</t>
    <rPh sb="0" eb="1">
      <t>ツキ</t>
    </rPh>
    <phoneticPr fontId="2"/>
  </si>
  <si>
    <t>日</t>
    <rPh sb="0" eb="1">
      <t>ヒ</t>
    </rPh>
    <phoneticPr fontId="2"/>
  </si>
  <si>
    <t>(ふりがな)</t>
    <phoneticPr fontId="2"/>
  </si>
  <si>
    <t>性　　別</t>
    <rPh sb="0" eb="1">
      <t>セイ</t>
    </rPh>
    <rPh sb="3" eb="4">
      <t>ベツ</t>
    </rPh>
    <phoneticPr fontId="2"/>
  </si>
  <si>
    <t>男</t>
    <rPh sb="0" eb="1">
      <t>オトコ</t>
    </rPh>
    <phoneticPr fontId="2"/>
  </si>
  <si>
    <t>女</t>
  </si>
  <si>
    <t>　　　審査日　　　　　　Date of  Examination</t>
    <rPh sb="3" eb="5">
      <t>シンサ</t>
    </rPh>
    <rPh sb="5" eb="6">
      <t>ヒ</t>
    </rPh>
    <phoneticPr fontId="2"/>
  </si>
  <si>
    <t>氏　　　名　　　　Name　</t>
    <rPh sb="0" eb="1">
      <t>シ</t>
    </rPh>
    <rPh sb="4" eb="5">
      <t>メイ</t>
    </rPh>
    <phoneticPr fontId="2"/>
  </si>
  <si>
    <t>Sex</t>
    <phoneticPr fontId="2"/>
  </si>
  <si>
    <t>Male</t>
    <phoneticPr fontId="2"/>
  </si>
  <si>
    <t>Female</t>
    <phoneticPr fontId="2"/>
  </si>
  <si>
    <t>年　齢</t>
    <rPh sb="0" eb="1">
      <t>トシ</t>
    </rPh>
    <rPh sb="2" eb="3">
      <t>ヨワイ</t>
    </rPh>
    <phoneticPr fontId="2"/>
  </si>
  <si>
    <t>満</t>
    <rPh sb="0" eb="1">
      <t>マン</t>
    </rPh>
    <phoneticPr fontId="2"/>
  </si>
  <si>
    <t>才</t>
    <rPh sb="0" eb="1">
      <t>サイ</t>
    </rPh>
    <phoneticPr fontId="2"/>
  </si>
  <si>
    <t>　　　誕生日　　　Date of Birth</t>
    <rPh sb="3" eb="6">
      <t>タンジョウビ</t>
    </rPh>
    <phoneticPr fontId="2"/>
  </si>
  <si>
    <t>Age</t>
    <phoneticPr fontId="2"/>
  </si>
  <si>
    <t>支部・団体名</t>
    <rPh sb="0" eb="2">
      <t>シブ</t>
    </rPh>
    <rPh sb="3" eb="6">
      <t>ダンタイメイ</t>
    </rPh>
    <phoneticPr fontId="2"/>
  </si>
  <si>
    <t>会　　員　　番　　号</t>
    <rPh sb="0" eb="1">
      <t>カイ</t>
    </rPh>
    <rPh sb="3" eb="4">
      <t>イン</t>
    </rPh>
    <rPh sb="6" eb="7">
      <t>バン</t>
    </rPh>
    <rPh sb="9" eb="10">
      <t>ゴウ</t>
    </rPh>
    <phoneticPr fontId="2"/>
  </si>
  <si>
    <t>身　長</t>
    <rPh sb="0" eb="1">
      <t>ミ</t>
    </rPh>
    <rPh sb="2" eb="3">
      <t>チョウ</t>
    </rPh>
    <phoneticPr fontId="2"/>
  </si>
  <si>
    <t>㎝</t>
    <phoneticPr fontId="2"/>
  </si>
  <si>
    <t>体　重</t>
    <rPh sb="0" eb="1">
      <t>カラダ</t>
    </rPh>
    <rPh sb="2" eb="3">
      <t>ジュウ</t>
    </rPh>
    <phoneticPr fontId="2"/>
  </si>
  <si>
    <t xml:space="preserve"> </t>
    <phoneticPr fontId="2"/>
  </si>
  <si>
    <t>㎏</t>
    <phoneticPr fontId="2"/>
  </si>
  <si>
    <t>Karte　　Organization</t>
    <phoneticPr fontId="2"/>
  </si>
  <si>
    <t>-</t>
    <phoneticPr fontId="2"/>
  </si>
  <si>
    <t>Height</t>
    <phoneticPr fontId="2"/>
  </si>
  <si>
    <t>Weight</t>
    <phoneticPr fontId="2"/>
  </si>
  <si>
    <t>本　　　　籍
Nationality</t>
    <rPh sb="0" eb="1">
      <t>ホン</t>
    </rPh>
    <rPh sb="5" eb="6">
      <t>セキ</t>
    </rPh>
    <phoneticPr fontId="2"/>
  </si>
  <si>
    <t>現　住　所
Present Addrss</t>
    <rPh sb="0" eb="1">
      <t>ウツツ</t>
    </rPh>
    <rPh sb="2" eb="3">
      <t>ジュウ</t>
    </rPh>
    <rPh sb="4" eb="5">
      <t>ショ</t>
    </rPh>
    <phoneticPr fontId="2"/>
  </si>
  <si>
    <t>Tel　(</t>
    <phoneticPr fontId="2"/>
  </si>
  <si>
    <t>)</t>
    <phoneticPr fontId="2"/>
  </si>
  <si>
    <t>勤　 務　 先
又は学校名</t>
    <rPh sb="0" eb="1">
      <t>ツトム</t>
    </rPh>
    <rPh sb="3" eb="4">
      <t>ツトム</t>
    </rPh>
    <rPh sb="6" eb="7">
      <t>サキ</t>
    </rPh>
    <phoneticPr fontId="2"/>
  </si>
  <si>
    <t>名　　　　　　　称
Name　of　Employer</t>
    <rPh sb="0" eb="1">
      <t>ナ</t>
    </rPh>
    <rPh sb="8" eb="9">
      <t>ショウ</t>
    </rPh>
    <phoneticPr fontId="2"/>
  </si>
  <si>
    <t>Place　of　Employment</t>
    <phoneticPr fontId="2"/>
  </si>
  <si>
    <t>所　　　在　　　地
Addrss of  Employer</t>
    <rPh sb="0" eb="1">
      <t>トコロ</t>
    </rPh>
    <rPh sb="4" eb="5">
      <t>ザイ</t>
    </rPh>
    <rPh sb="8" eb="9">
      <t>チ</t>
    </rPh>
    <phoneticPr fontId="2"/>
  </si>
  <si>
    <t>最 終 学 歴
Lest Schoolor</t>
    <rPh sb="0" eb="1">
      <t>サイ</t>
    </rPh>
    <rPh sb="2" eb="3">
      <t>シュウ</t>
    </rPh>
    <rPh sb="4" eb="5">
      <t>ガク</t>
    </rPh>
    <rPh sb="6" eb="7">
      <t>レキ</t>
    </rPh>
    <phoneticPr fontId="2"/>
  </si>
  <si>
    <t>道歴保証人
Reference</t>
    <rPh sb="0" eb="1">
      <t>ドウ</t>
    </rPh>
    <rPh sb="1" eb="2">
      <t>レキ</t>
    </rPh>
    <rPh sb="2" eb="5">
      <t>ホショウニン</t>
    </rPh>
    <phoneticPr fontId="2"/>
  </si>
  <si>
    <t>氏　　名
Name</t>
    <rPh sb="0" eb="1">
      <t>シ</t>
    </rPh>
    <rPh sb="3" eb="4">
      <t>メイ</t>
    </rPh>
    <phoneticPr fontId="2"/>
  </si>
  <si>
    <t>本人との関係　　Relationship</t>
    <phoneticPr fontId="2"/>
  </si>
  <si>
    <t>住　　所
Addrss</t>
    <rPh sb="0" eb="1">
      <t>ジュウ</t>
    </rPh>
    <rPh sb="3" eb="4">
      <t>ショ</t>
    </rPh>
    <phoneticPr fontId="2"/>
  </si>
  <si>
    <t>採　　　点　　　表</t>
    <rPh sb="0" eb="1">
      <t>サイ</t>
    </rPh>
    <rPh sb="4" eb="5">
      <t>テン</t>
    </rPh>
    <rPh sb="8" eb="9">
      <t>ヒョウ</t>
    </rPh>
    <phoneticPr fontId="2"/>
  </si>
  <si>
    <t>希　望　段
Rank Being
Tesesent Rank</t>
    <rPh sb="0" eb="1">
      <t>マレ</t>
    </rPh>
    <rPh sb="2" eb="3">
      <t>ボウ</t>
    </rPh>
    <rPh sb="4" eb="5">
      <t>ダン</t>
    </rPh>
    <phoneticPr fontId="2"/>
  </si>
  <si>
    <t>基　本</t>
    <rPh sb="0" eb="1">
      <t>モト</t>
    </rPh>
    <rPh sb="2" eb="3">
      <t>ホン</t>
    </rPh>
    <phoneticPr fontId="2"/>
  </si>
  <si>
    <t>形</t>
    <rPh sb="0" eb="1">
      <t>カタ</t>
    </rPh>
    <phoneticPr fontId="2"/>
  </si>
  <si>
    <t>組　手</t>
    <rPh sb="0" eb="1">
      <t>クミ</t>
    </rPh>
    <rPh sb="2" eb="3">
      <t>テ</t>
    </rPh>
    <phoneticPr fontId="2"/>
  </si>
  <si>
    <t>応用技　　研　究　　　その他</t>
    <rPh sb="0" eb="2">
      <t>オウヨウ</t>
    </rPh>
    <rPh sb="2" eb="3">
      <t>ギ</t>
    </rPh>
    <phoneticPr fontId="2"/>
  </si>
  <si>
    <t>総　合</t>
    <rPh sb="0" eb="1">
      <t>フサ</t>
    </rPh>
    <rPh sb="2" eb="3">
      <t>ゴウ</t>
    </rPh>
    <phoneticPr fontId="2"/>
  </si>
  <si>
    <t>決　定</t>
    <rPh sb="0" eb="1">
      <t>ケツ</t>
    </rPh>
    <rPh sb="2" eb="3">
      <t>サダム</t>
    </rPh>
    <phoneticPr fontId="2"/>
  </si>
  <si>
    <t>現段位
Dan　Registration</t>
    <rPh sb="0" eb="1">
      <t>ゲン</t>
    </rPh>
    <rPh sb="1" eb="2">
      <t>ダン</t>
    </rPh>
    <rPh sb="2" eb="3">
      <t>イ</t>
    </rPh>
    <phoneticPr fontId="2"/>
  </si>
  <si>
    <t>段
Dan</t>
    <phoneticPr fontId="2"/>
  </si>
  <si>
    <t>A</t>
    <phoneticPr fontId="2"/>
  </si>
  <si>
    <t>審査長印</t>
    <rPh sb="0" eb="2">
      <t>シンサ</t>
    </rPh>
    <rPh sb="2" eb="3">
      <t>チョウ</t>
    </rPh>
    <rPh sb="3" eb="4">
      <t>ジルシ</t>
    </rPh>
    <phoneticPr fontId="2"/>
  </si>
  <si>
    <r>
      <t xml:space="preserve">取得
</t>
    </r>
    <r>
      <rPr>
        <sz val="8"/>
        <rFont val="ＭＳ Ｐゴシック"/>
        <family val="3"/>
        <charset val="128"/>
      </rPr>
      <t>Dan of Conferral</t>
    </r>
    <rPh sb="0" eb="2">
      <t>シュトク</t>
    </rPh>
    <phoneticPr fontId="2"/>
  </si>
  <si>
    <t>段 級　　詔書№
Dan　Registration</t>
    <rPh sb="0" eb="1">
      <t>ダン</t>
    </rPh>
    <rPh sb="2" eb="3">
      <t>キュウ</t>
    </rPh>
    <rPh sb="5" eb="7">
      <t>ショウショ</t>
    </rPh>
    <phoneticPr fontId="2"/>
  </si>
  <si>
    <t>Ｂ</t>
    <phoneticPr fontId="2"/>
  </si>
  <si>
    <t>合　 格</t>
    <rPh sb="0" eb="1">
      <t>ゴウ</t>
    </rPh>
    <rPh sb="3" eb="4">
      <t>カク</t>
    </rPh>
    <phoneticPr fontId="2"/>
  </si>
  <si>
    <t>修　業　年　月
Number of  Menths and</t>
    <rPh sb="0" eb="1">
      <t>オサム</t>
    </rPh>
    <rPh sb="2" eb="3">
      <t>ギョウ</t>
    </rPh>
    <rPh sb="4" eb="5">
      <t>ネン</t>
    </rPh>
    <rPh sb="6" eb="7">
      <t>ツキ</t>
    </rPh>
    <phoneticPr fontId="2"/>
  </si>
  <si>
    <t>年</t>
    <phoneticPr fontId="2"/>
  </si>
  <si>
    <t>ヶ月</t>
    <phoneticPr fontId="2"/>
  </si>
  <si>
    <t>不合格</t>
    <rPh sb="0" eb="3">
      <t>フゴウカク</t>
    </rPh>
    <phoneticPr fontId="2"/>
  </si>
  <si>
    <t>Years in Karate Training</t>
    <phoneticPr fontId="2"/>
  </si>
  <si>
    <t>Years　Monhts　</t>
    <phoneticPr fontId="2"/>
  </si>
  <si>
    <r>
      <t xml:space="preserve"> 現取得資格</t>
    </r>
    <r>
      <rPr>
        <sz val="8"/>
        <rFont val="ＭＳ Ｐゴシック"/>
        <family val="3"/>
        <charset val="128"/>
      </rPr>
      <t>　　Eresent Qualifcations　　</t>
    </r>
    <rPh sb="1" eb="2">
      <t>ゲン</t>
    </rPh>
    <rPh sb="2" eb="4">
      <t>シュトク</t>
    </rPh>
    <rPh sb="4" eb="6">
      <t>シカク</t>
    </rPh>
    <phoneticPr fontId="2"/>
  </si>
  <si>
    <t>備考</t>
    <rPh sb="0" eb="2">
      <t>ビコウ</t>
    </rPh>
    <phoneticPr fontId="2"/>
  </si>
  <si>
    <t>再審査</t>
    <rPh sb="0" eb="3">
      <t>サイシンサ</t>
    </rPh>
    <phoneticPr fontId="2"/>
  </si>
  <si>
    <r>
      <t xml:space="preserve"> 指導</t>
    </r>
    <r>
      <rPr>
        <sz val="8"/>
        <rFont val="ＭＳ Ｐゴシック"/>
        <family val="3"/>
        <charset val="128"/>
      </rPr>
      <t>　Instructor</t>
    </r>
    <rPh sb="1" eb="3">
      <t>シドウ</t>
    </rPh>
    <phoneticPr fontId="2"/>
  </si>
  <si>
    <t xml:space="preserve">級 Kyu </t>
    <rPh sb="0" eb="1">
      <t>キュウ</t>
    </rPh>
    <phoneticPr fontId="2"/>
  </si>
  <si>
    <t>保　 留</t>
    <rPh sb="0" eb="1">
      <t>タモツ</t>
    </rPh>
    <rPh sb="3" eb="4">
      <t>ドメ</t>
    </rPh>
    <phoneticPr fontId="2"/>
  </si>
  <si>
    <r>
      <t xml:space="preserve"> 審査</t>
    </r>
    <r>
      <rPr>
        <sz val="8"/>
        <rFont val="ＭＳ Ｐゴシック"/>
        <family val="3"/>
        <charset val="128"/>
      </rPr>
      <t xml:space="preserve"> Examiner</t>
    </r>
    <rPh sb="1" eb="3">
      <t>シンサ</t>
    </rPh>
    <phoneticPr fontId="2"/>
  </si>
  <si>
    <r>
      <t xml:space="preserve"> 審判</t>
    </r>
    <r>
      <rPr>
        <sz val="8"/>
        <rFont val="ＭＳ Ｐゴシック"/>
        <family val="3"/>
        <charset val="128"/>
      </rPr>
      <t xml:space="preserve"> Judge</t>
    </r>
    <rPh sb="1" eb="3">
      <t>シンパン</t>
    </rPh>
    <phoneticPr fontId="2"/>
  </si>
  <si>
    <t>✂</t>
    <phoneticPr fontId="2"/>
  </si>
  <si>
    <t>受　　験　　票</t>
    <rPh sb="0" eb="1">
      <t>ウケ</t>
    </rPh>
    <rPh sb="3" eb="4">
      <t>シルシ</t>
    </rPh>
    <rPh sb="6" eb="7">
      <t>ヒョウ</t>
    </rPh>
    <phoneticPr fontId="2"/>
  </si>
  <si>
    <t>領収印</t>
    <rPh sb="0" eb="2">
      <t>リョウシュウ</t>
    </rPh>
    <rPh sb="2" eb="3">
      <t>イン</t>
    </rPh>
    <phoneticPr fontId="2"/>
  </si>
  <si>
    <t>受　　験　　料</t>
    <rPh sb="0" eb="1">
      <t>ウケ</t>
    </rPh>
    <rPh sb="3" eb="4">
      <t>シルシ</t>
    </rPh>
    <rPh sb="6" eb="7">
      <t>リョウ</t>
    </rPh>
    <phoneticPr fontId="2"/>
  </si>
  <si>
    <t>登　　録　　料</t>
    <rPh sb="0" eb="1">
      <t>ノボル</t>
    </rPh>
    <rPh sb="3" eb="4">
      <t>ロク</t>
    </rPh>
    <rPh sb="6" eb="7">
      <t>リョウ</t>
    </rPh>
    <phoneticPr fontId="2"/>
  </si>
  <si>
    <t>希　 　望　　段   Rank Being    Tested for</t>
    <rPh sb="0" eb="1">
      <t>マレ</t>
    </rPh>
    <rPh sb="4" eb="5">
      <t>ボウ</t>
    </rPh>
    <rPh sb="7" eb="8">
      <t>ダン</t>
    </rPh>
    <phoneticPr fontId="2"/>
  </si>
  <si>
    <t>AUTHORIZATION TO TAKE EXAMINATION</t>
    <phoneticPr fontId="2"/>
  </si>
  <si>
    <t>氏　　　名  Name</t>
    <rPh sb="0" eb="1">
      <t>シ</t>
    </rPh>
    <rPh sb="4" eb="5">
      <t>メイ</t>
    </rPh>
    <phoneticPr fontId="2"/>
  </si>
  <si>
    <t>　　　団　　　体　　　　　Karte　　Organization</t>
    <rPh sb="3" eb="4">
      <t>ダン</t>
    </rPh>
    <rPh sb="7" eb="8">
      <t>カラダ</t>
    </rPh>
    <phoneticPr fontId="2"/>
  </si>
  <si>
    <t>　　　審　査　日　　　　Date of　　Examination</t>
    <rPh sb="3" eb="4">
      <t>シン</t>
    </rPh>
    <rPh sb="5" eb="6">
      <t>サ</t>
    </rPh>
    <rPh sb="7" eb="8">
      <t>ヒ</t>
    </rPh>
    <phoneticPr fontId="2"/>
  </si>
  <si>
    <t>2018年10月6日</t>
    <rPh sb="4" eb="5">
      <t>ネン</t>
    </rPh>
    <rPh sb="7" eb="8">
      <t>ガツ</t>
    </rPh>
    <rPh sb="9" eb="10">
      <t>ヒ</t>
    </rPh>
    <phoneticPr fontId="2"/>
  </si>
  <si>
    <t>段　Dan</t>
    <phoneticPr fontId="2"/>
  </si>
  <si>
    <t>①　段位詔書を受け取るときは必ずこの票を提出して下さい。</t>
  </si>
  <si>
    <t xml:space="preserve"> Sign this slip and hand it in wihtin three months to receive</t>
    <phoneticPr fontId="2"/>
  </si>
  <si>
    <t>②　不合格のときはこの票と引き換えに段位登録料を払い戻しします。</t>
    <rPh sb="2" eb="5">
      <t>フゴウカク</t>
    </rPh>
    <rPh sb="11" eb="12">
      <t>ヒョウ</t>
    </rPh>
    <rPh sb="13" eb="14">
      <t>ヒ</t>
    </rPh>
    <rPh sb="15" eb="16">
      <t>カ</t>
    </rPh>
    <rPh sb="18" eb="20">
      <t>ダンイ</t>
    </rPh>
    <rPh sb="20" eb="22">
      <t>トウロク</t>
    </rPh>
    <rPh sb="22" eb="23">
      <t>リョウ</t>
    </rPh>
    <rPh sb="24" eb="25">
      <t>ハラ</t>
    </rPh>
    <rPh sb="26" eb="27">
      <t>モド</t>
    </rPh>
    <phoneticPr fontId="2"/>
  </si>
  <si>
    <t>゛dan ゛certificate or. in case of failure, to receiye refund of</t>
    <phoneticPr fontId="2"/>
  </si>
  <si>
    <t>③　①及び②のときは３ヶ月以内に事務所に提出して下さい。</t>
    <rPh sb="3" eb="4">
      <t>オヨ</t>
    </rPh>
    <rPh sb="12" eb="13">
      <t>ゲツ</t>
    </rPh>
    <rPh sb="13" eb="15">
      <t>イナイ</t>
    </rPh>
    <rPh sb="16" eb="18">
      <t>ジム</t>
    </rPh>
    <rPh sb="18" eb="19">
      <t>ショ</t>
    </rPh>
    <rPh sb="20" eb="22">
      <t>テイシュツ</t>
    </rPh>
    <rPh sb="24" eb="25">
      <t>クダ</t>
    </rPh>
    <phoneticPr fontId="2"/>
  </si>
  <si>
    <t>registration fee.</t>
    <phoneticPr fontId="2"/>
  </si>
  <si>
    <t>受　　　験　　　要　　　領</t>
    <rPh sb="0" eb="1">
      <t>ウケ</t>
    </rPh>
    <rPh sb="4" eb="5">
      <t>シルシ</t>
    </rPh>
    <rPh sb="8" eb="9">
      <t>ヨウ</t>
    </rPh>
    <rPh sb="12" eb="13">
      <t>リョウ</t>
    </rPh>
    <phoneticPr fontId="2"/>
  </si>
  <si>
    <t>(1)</t>
    <phoneticPr fontId="2"/>
  </si>
  <si>
    <t>受験希望者は、段位審査用紙及び受験票に必要事項記入の上協会規定の審査料及び段位登録料を添えて会</t>
    <rPh sb="0" eb="2">
      <t>ジュケン</t>
    </rPh>
    <rPh sb="2" eb="5">
      <t>キボウシャ</t>
    </rPh>
    <rPh sb="7" eb="9">
      <t>ダンイ</t>
    </rPh>
    <rPh sb="9" eb="11">
      <t>シンサ</t>
    </rPh>
    <rPh sb="11" eb="13">
      <t>ヨウシ</t>
    </rPh>
    <rPh sb="13" eb="14">
      <t>オヨ</t>
    </rPh>
    <rPh sb="15" eb="18">
      <t>ジュケンヒョウ</t>
    </rPh>
    <rPh sb="19" eb="21">
      <t>ヒツヨウ</t>
    </rPh>
    <rPh sb="21" eb="23">
      <t>ジコウ</t>
    </rPh>
    <rPh sb="23" eb="25">
      <t>キニュウ</t>
    </rPh>
    <rPh sb="26" eb="27">
      <t>ウエ</t>
    </rPh>
    <rPh sb="27" eb="29">
      <t>キョウカイ</t>
    </rPh>
    <rPh sb="29" eb="31">
      <t>キテイ</t>
    </rPh>
    <rPh sb="32" eb="34">
      <t>シンサ</t>
    </rPh>
    <rPh sb="34" eb="35">
      <t>リョウ</t>
    </rPh>
    <rPh sb="35" eb="36">
      <t>オヨ</t>
    </rPh>
    <rPh sb="37" eb="39">
      <t>ダンイ</t>
    </rPh>
    <rPh sb="39" eb="41">
      <t>トウロク</t>
    </rPh>
    <rPh sb="41" eb="42">
      <t>リョウ</t>
    </rPh>
    <rPh sb="43" eb="44">
      <t>ソ</t>
    </rPh>
    <rPh sb="46" eb="47">
      <t>カイ</t>
    </rPh>
    <phoneticPr fontId="2"/>
  </si>
  <si>
    <t>員証持参の上審査日の前日迄に事務所に提出し引替に受験票を受取る事</t>
    <rPh sb="0" eb="1">
      <t>イン</t>
    </rPh>
    <rPh sb="1" eb="2">
      <t>ショウ</t>
    </rPh>
    <rPh sb="2" eb="4">
      <t>ジサン</t>
    </rPh>
    <rPh sb="5" eb="6">
      <t>ウエ</t>
    </rPh>
    <rPh sb="6" eb="8">
      <t>シンサ</t>
    </rPh>
    <rPh sb="8" eb="9">
      <t>ビ</t>
    </rPh>
    <rPh sb="10" eb="12">
      <t>ゼンジツ</t>
    </rPh>
    <rPh sb="12" eb="13">
      <t>マデ</t>
    </rPh>
    <rPh sb="14" eb="16">
      <t>ジム</t>
    </rPh>
    <rPh sb="16" eb="17">
      <t>ショ</t>
    </rPh>
    <rPh sb="18" eb="20">
      <t>テイシュツ</t>
    </rPh>
    <rPh sb="21" eb="23">
      <t>ヒキカエ</t>
    </rPh>
    <rPh sb="24" eb="27">
      <t>ジュケンヒョウ</t>
    </rPh>
    <rPh sb="28" eb="30">
      <t>ウケト</t>
    </rPh>
    <rPh sb="31" eb="32">
      <t>コト</t>
    </rPh>
    <phoneticPr fontId="2"/>
  </si>
  <si>
    <t>(2)</t>
  </si>
  <si>
    <t>会費（個人及び団体会員共）未納者は受験資格がないので必ず審査の月までの会費を納入の事</t>
    <rPh sb="0" eb="2">
      <t>カイヒ</t>
    </rPh>
    <rPh sb="3" eb="5">
      <t>コジン</t>
    </rPh>
    <rPh sb="5" eb="6">
      <t>オヨ</t>
    </rPh>
    <rPh sb="7" eb="9">
      <t>ダンタイ</t>
    </rPh>
    <rPh sb="9" eb="11">
      <t>カイイン</t>
    </rPh>
    <rPh sb="11" eb="12">
      <t>トモ</t>
    </rPh>
    <rPh sb="13" eb="16">
      <t>ミノウシャ</t>
    </rPh>
    <rPh sb="17" eb="19">
      <t>ジュケン</t>
    </rPh>
    <rPh sb="19" eb="21">
      <t>シカク</t>
    </rPh>
    <rPh sb="26" eb="27">
      <t>カナラ</t>
    </rPh>
    <rPh sb="28" eb="30">
      <t>シンサ</t>
    </rPh>
    <rPh sb="31" eb="32">
      <t>ツキ</t>
    </rPh>
    <rPh sb="35" eb="37">
      <t>カイヒ</t>
    </rPh>
    <rPh sb="38" eb="40">
      <t>ノウニュウ</t>
    </rPh>
    <rPh sb="41" eb="42">
      <t>コト</t>
    </rPh>
    <phoneticPr fontId="2"/>
  </si>
  <si>
    <t>(3)</t>
  </si>
  <si>
    <t>審査当日は指定された時間の30分前に会場に入り係員の指示に従う事</t>
    <rPh sb="0" eb="2">
      <t>シンサ</t>
    </rPh>
    <rPh sb="2" eb="4">
      <t>トウジツ</t>
    </rPh>
    <rPh sb="5" eb="7">
      <t>シテイ</t>
    </rPh>
    <rPh sb="10" eb="12">
      <t>ジカン</t>
    </rPh>
    <rPh sb="15" eb="16">
      <t>フン</t>
    </rPh>
    <rPh sb="16" eb="17">
      <t>マエ</t>
    </rPh>
    <rPh sb="18" eb="20">
      <t>カイジョウ</t>
    </rPh>
    <rPh sb="21" eb="22">
      <t>ハイ</t>
    </rPh>
    <rPh sb="23" eb="25">
      <t>カカリイン</t>
    </rPh>
    <rPh sb="26" eb="28">
      <t>シジ</t>
    </rPh>
    <rPh sb="29" eb="30">
      <t>シタガ</t>
    </rPh>
    <rPh sb="31" eb="32">
      <t>コト</t>
    </rPh>
    <phoneticPr fontId="2"/>
  </si>
  <si>
    <t>(4)</t>
  </si>
  <si>
    <t>受験料は返済しない</t>
    <rPh sb="0" eb="3">
      <t>ジュケンリョウ</t>
    </rPh>
    <rPh sb="4" eb="6">
      <t>ヘンサイ</t>
    </rPh>
    <phoneticPr fontId="2"/>
  </si>
  <si>
    <t>(5)</t>
  </si>
  <si>
    <t>不合格者には段位登録料を払い戻す</t>
    <rPh sb="0" eb="3">
      <t>フゴウカク</t>
    </rPh>
    <rPh sb="3" eb="4">
      <t>シャ</t>
    </rPh>
    <rPh sb="6" eb="8">
      <t>ダンイ</t>
    </rPh>
    <rPh sb="8" eb="10">
      <t>トウロク</t>
    </rPh>
    <rPh sb="10" eb="11">
      <t>リョウ</t>
    </rPh>
    <rPh sb="12" eb="13">
      <t>ハラ</t>
    </rPh>
    <rPh sb="14" eb="15">
      <t>モド</t>
    </rPh>
    <phoneticPr fontId="2"/>
  </si>
  <si>
    <t>(6)</t>
  </si>
  <si>
    <t>段位証書の交付又は不合格による段位登録料の払い戻を受けるときは受験票の裏面に記名押印の上3ヶ月</t>
    <rPh sb="0" eb="2">
      <t>ダンイ</t>
    </rPh>
    <rPh sb="2" eb="4">
      <t>ショウショ</t>
    </rPh>
    <rPh sb="5" eb="7">
      <t>コウフ</t>
    </rPh>
    <rPh sb="7" eb="8">
      <t>マタ</t>
    </rPh>
    <rPh sb="9" eb="12">
      <t>フゴウカク</t>
    </rPh>
    <rPh sb="15" eb="17">
      <t>ダンイ</t>
    </rPh>
    <rPh sb="17" eb="19">
      <t>トウロク</t>
    </rPh>
    <rPh sb="19" eb="20">
      <t>リョウ</t>
    </rPh>
    <rPh sb="21" eb="22">
      <t>ハラ</t>
    </rPh>
    <rPh sb="23" eb="24">
      <t>モド</t>
    </rPh>
    <rPh sb="25" eb="26">
      <t>ウ</t>
    </rPh>
    <rPh sb="31" eb="34">
      <t>ジュケンヒョウ</t>
    </rPh>
    <rPh sb="35" eb="37">
      <t>リメン</t>
    </rPh>
    <rPh sb="38" eb="40">
      <t>キメイ</t>
    </rPh>
    <rPh sb="40" eb="42">
      <t>オウイン</t>
    </rPh>
    <rPh sb="43" eb="44">
      <t>ウエ</t>
    </rPh>
    <rPh sb="46" eb="47">
      <t>ツキ</t>
    </rPh>
    <phoneticPr fontId="2"/>
  </si>
  <si>
    <t>以内に提出の事</t>
    <rPh sb="0" eb="2">
      <t>イナイ</t>
    </rPh>
    <rPh sb="3" eb="5">
      <t>テイシュツ</t>
    </rPh>
    <rPh sb="6" eb="7">
      <t>コト</t>
    </rPh>
    <phoneticPr fontId="2"/>
  </si>
  <si>
    <t>ＤＥＴＡＩＬＳ　ＲＥＧＡＲＤＩＮＧ　ＥＸＡＭＩＮＡＴＩＯＮ</t>
    <phoneticPr fontId="2"/>
  </si>
  <si>
    <t>Ｆill in all information asked　for unnder EXAMINER'S　RECORD，　and　AUTHORIZATION　TO　TAKE</t>
    <phoneticPr fontId="2"/>
  </si>
  <si>
    <t>EXAMINATION and submit with examination fee and registration fee　not　later than the day before the</t>
    <phoneticPr fontId="2"/>
  </si>
  <si>
    <t xml:space="preserve">scheduled examination．Outside of japan， both examination fee and registration fee shoud be submitted </t>
    <phoneticPr fontId="2"/>
  </si>
  <si>
    <t>in accordance with the stipulation of the club or the dojo you belong to, affiliated JKA．</t>
    <phoneticPr fontId="2"/>
  </si>
  <si>
    <t>１．Examination fee</t>
    <phoneticPr fontId="2"/>
  </si>
  <si>
    <t>２．Registration fee</t>
    <phoneticPr fontId="2"/>
  </si>
  <si>
    <t>Those who have not paid their ｍｅｍｂｅｒｓｈｉｐ fee for the month during which the examination is scheduled</t>
    <phoneticPr fontId="2"/>
  </si>
  <si>
    <t>will not be allowed to take the examination．</t>
    <phoneticPr fontId="2"/>
  </si>
  <si>
    <t xml:space="preserve">you should appear at the place of examination at least 30minutes before the time scheduled for the </t>
    <phoneticPr fontId="2"/>
  </si>
  <si>
    <t>examination and await the instructions from the person in charge．</t>
    <phoneticPr fontId="2"/>
  </si>
  <si>
    <t>The examination fee will not be returned．</t>
    <phoneticPr fontId="2"/>
  </si>
  <si>
    <t>The registration fee will be returned to those who fail the examination．</t>
    <phoneticPr fontId="2"/>
  </si>
  <si>
    <t xml:space="preserve">When receiving “dan” certificate or refund or registration fee，sign on the reverse side，and hand over  </t>
    <phoneticPr fontId="2"/>
  </si>
  <si>
    <t>the attached “Authorization to Take Examination” within three months after taking the examination．</t>
    <phoneticPr fontId="2"/>
  </si>
  <si>
    <t>各　種　資　格　受　験　票</t>
    <rPh sb="0" eb="1">
      <t>カク</t>
    </rPh>
    <rPh sb="2" eb="3">
      <t>タネ</t>
    </rPh>
    <rPh sb="4" eb="5">
      <t>シ</t>
    </rPh>
    <rPh sb="6" eb="7">
      <t>カク</t>
    </rPh>
    <rPh sb="8" eb="9">
      <t>ウケ</t>
    </rPh>
    <rPh sb="10" eb="11">
      <t>シルシ</t>
    </rPh>
    <rPh sb="12" eb="13">
      <t>ヒョウ</t>
    </rPh>
    <phoneticPr fontId="2"/>
  </si>
  <si>
    <t>　※記入もれのないよう正確に</t>
    <rPh sb="2" eb="4">
      <t>キニュウ</t>
    </rPh>
    <rPh sb="11" eb="13">
      <t>セイカク</t>
    </rPh>
    <phoneticPr fontId="2"/>
  </si>
  <si>
    <t>　※太線内のみ記入</t>
    <rPh sb="2" eb="3">
      <t>フト</t>
    </rPh>
    <rPh sb="3" eb="4">
      <t>セン</t>
    </rPh>
    <rPh sb="4" eb="5">
      <t>ナイ</t>
    </rPh>
    <rPh sb="7" eb="8">
      <t>キ</t>
    </rPh>
    <rPh sb="8" eb="9">
      <t>ニュウ</t>
    </rPh>
    <phoneticPr fontId="2"/>
  </si>
  <si>
    <t>公益社団法人 日本空手協会</t>
    <rPh sb="0" eb="2">
      <t>コウエキ</t>
    </rPh>
    <rPh sb="2" eb="4">
      <t>シャダン</t>
    </rPh>
    <rPh sb="4" eb="6">
      <t>ホウジン</t>
    </rPh>
    <rPh sb="7" eb="9">
      <t>ニホン</t>
    </rPh>
    <rPh sb="9" eb="11">
      <t>カラテ</t>
    </rPh>
    <rPh sb="11" eb="13">
      <t>キョウカイ</t>
    </rPh>
    <phoneticPr fontId="2"/>
  </si>
  <si>
    <t>( フ リ ガ ナ)</t>
    <phoneticPr fontId="2"/>
  </si>
  <si>
    <t>氏　　　　　名</t>
    <rPh sb="0" eb="1">
      <t>シ</t>
    </rPh>
    <rPh sb="6" eb="7">
      <t>メイ</t>
    </rPh>
    <phoneticPr fontId="2"/>
  </si>
  <si>
    <t>住　　　　　所</t>
    <rPh sb="0" eb="1">
      <t>ジュウ</t>
    </rPh>
    <rPh sb="6" eb="7">
      <t>ショ</t>
    </rPh>
    <phoneticPr fontId="2"/>
  </si>
  <si>
    <t>　〒　　　　－　　　　　　　　　　</t>
    <phoneticPr fontId="2"/>
  </si>
  <si>
    <t>　☎　　　　　　　（　　　　）</t>
    <phoneticPr fontId="2"/>
  </si>
  <si>
    <t>　　　　　　　　　都道府県　　　　　　　　　　区市郡　　　　　　　　　　　　　町村</t>
    <rPh sb="9" eb="13">
      <t>トドウフケン</t>
    </rPh>
    <rPh sb="23" eb="24">
      <t>ク</t>
    </rPh>
    <rPh sb="24" eb="25">
      <t>シ</t>
    </rPh>
    <rPh sb="25" eb="26">
      <t>グン</t>
    </rPh>
    <rPh sb="39" eb="40">
      <t>マチ</t>
    </rPh>
    <rPh sb="40" eb="41">
      <t>ムラ</t>
    </rPh>
    <phoneticPr fontId="2"/>
  </si>
  <si>
    <t>　　　　　　　　　　丁目　　　　　　　　　番　　　　　　　　号　　　　　　　　　方</t>
    <rPh sb="10" eb="12">
      <t>チョウメ</t>
    </rPh>
    <rPh sb="21" eb="22">
      <t>バン</t>
    </rPh>
    <rPh sb="30" eb="31">
      <t>ゴウ</t>
    </rPh>
    <rPh sb="40" eb="41">
      <t>カタ</t>
    </rPh>
    <phoneticPr fontId="2"/>
  </si>
  <si>
    <t>生 年 月 日</t>
    <rPh sb="0" eb="1">
      <t>ショウ</t>
    </rPh>
    <rPh sb="2" eb="3">
      <t>トシ</t>
    </rPh>
    <rPh sb="4" eb="5">
      <t>ツキ</t>
    </rPh>
    <rPh sb="6" eb="7">
      <t>ヒ</t>
    </rPh>
    <phoneticPr fontId="2"/>
  </si>
  <si>
    <t>昭 和</t>
    <rPh sb="0" eb="1">
      <t>アキラ</t>
    </rPh>
    <rPh sb="2" eb="3">
      <t>ワ</t>
    </rPh>
    <phoneticPr fontId="2"/>
  </si>
  <si>
    <t>平 成</t>
    <rPh sb="0" eb="1">
      <t>ヒラ</t>
    </rPh>
    <rPh sb="2" eb="3">
      <t>シゲル</t>
    </rPh>
    <phoneticPr fontId="2"/>
  </si>
  <si>
    <t>( 満</t>
    <rPh sb="2" eb="3">
      <t>マン</t>
    </rPh>
    <phoneticPr fontId="2"/>
  </si>
  <si>
    <t>歳 )</t>
    <rPh sb="0" eb="1">
      <t>サイ</t>
    </rPh>
    <phoneticPr fontId="2"/>
  </si>
  <si>
    <t>所　　　　　属</t>
    <rPh sb="0" eb="1">
      <t>トコロ</t>
    </rPh>
    <rPh sb="6" eb="7">
      <t>ゾク</t>
    </rPh>
    <phoneticPr fontId="2"/>
  </si>
  <si>
    <t>都 道　</t>
    <rPh sb="0" eb="1">
      <t>ト</t>
    </rPh>
    <rPh sb="2" eb="3">
      <t>ミチ</t>
    </rPh>
    <phoneticPr fontId="2"/>
  </si>
  <si>
    <t>支　部</t>
    <rPh sb="0" eb="1">
      <t>ササ</t>
    </rPh>
    <rPh sb="2" eb="3">
      <t>ブ</t>
    </rPh>
    <phoneticPr fontId="2"/>
  </si>
  <si>
    <t>府 県　</t>
    <rPh sb="0" eb="1">
      <t>フ</t>
    </rPh>
    <rPh sb="2" eb="3">
      <t>ケン</t>
    </rPh>
    <phoneticPr fontId="2"/>
  </si>
  <si>
    <t>団　体</t>
    <rPh sb="0" eb="1">
      <t>ダン</t>
    </rPh>
    <rPh sb="2" eb="3">
      <t>カラダ</t>
    </rPh>
    <phoneticPr fontId="2"/>
  </si>
  <si>
    <t>会 員 番 号</t>
    <rPh sb="0" eb="1">
      <t>カイ</t>
    </rPh>
    <rPh sb="2" eb="3">
      <t>イン</t>
    </rPh>
    <rPh sb="4" eb="5">
      <t>バン</t>
    </rPh>
    <rPh sb="6" eb="7">
      <t>ゴウ</t>
    </rPh>
    <phoneticPr fontId="2"/>
  </si>
  <si>
    <t>一 般 会 員</t>
    <rPh sb="0" eb="1">
      <t>イチ</t>
    </rPh>
    <rPh sb="2" eb="3">
      <t>パン</t>
    </rPh>
    <rPh sb="4" eb="5">
      <t>カイ</t>
    </rPh>
    <rPh sb="6" eb="7">
      <t>イン</t>
    </rPh>
    <phoneticPr fontId="2"/>
  </si>
  <si>
    <t>永 年 会 員</t>
    <rPh sb="0" eb="1">
      <t>ナガ</t>
    </rPh>
    <rPh sb="2" eb="3">
      <t>トシ</t>
    </rPh>
    <rPh sb="4" eb="5">
      <t>カイ</t>
    </rPh>
    <rPh sb="6" eb="7">
      <t>イン</t>
    </rPh>
    <phoneticPr fontId="2"/>
  </si>
  <si>
    <t>段　　　　　位</t>
    <rPh sb="0" eb="1">
      <t>ダン</t>
    </rPh>
    <rPh sb="6" eb="7">
      <t>クライ</t>
    </rPh>
    <phoneticPr fontId="2"/>
  </si>
  <si>
    <t>段　　</t>
    <rPh sb="0" eb="1">
      <t>ダン</t>
    </rPh>
    <phoneticPr fontId="2"/>
  </si>
  <si>
    <t>　取得年月日</t>
    <rPh sb="1" eb="2">
      <t>トリ</t>
    </rPh>
    <rPh sb="2" eb="3">
      <t>トク</t>
    </rPh>
    <rPh sb="3" eb="4">
      <t>トシ</t>
    </rPh>
    <rPh sb="4" eb="5">
      <t>ツキ</t>
    </rPh>
    <rPh sb="5" eb="6">
      <t>ヒ</t>
    </rPh>
    <phoneticPr fontId="2"/>
  </si>
  <si>
    <t>段位登録番号</t>
    <rPh sb="0" eb="2">
      <t>ダンイ</t>
    </rPh>
    <rPh sb="2" eb="4">
      <t>トウロク</t>
    </rPh>
    <rPh sb="4" eb="6">
      <t>バンゴウ</t>
    </rPh>
    <phoneticPr fontId="2"/>
  </si>
  <si>
    <t>現 有 資 格</t>
    <rPh sb="0" eb="1">
      <t>ゲン</t>
    </rPh>
    <rPh sb="2" eb="3">
      <t>ユウ</t>
    </rPh>
    <rPh sb="4" eb="5">
      <t>シ</t>
    </rPh>
    <rPh sb="6" eb="7">
      <t>カク</t>
    </rPh>
    <phoneticPr fontId="2"/>
  </si>
  <si>
    <t xml:space="preserve"> 級 指導員</t>
    <rPh sb="1" eb="2">
      <t>キュウ</t>
    </rPh>
    <rPh sb="3" eb="6">
      <t>シドウイン</t>
    </rPh>
    <phoneticPr fontId="2"/>
  </si>
  <si>
    <t xml:space="preserve"> 級 審査員</t>
    <rPh sb="1" eb="2">
      <t>キュウ</t>
    </rPh>
    <rPh sb="3" eb="5">
      <t>シンサ</t>
    </rPh>
    <rPh sb="5" eb="6">
      <t>イン</t>
    </rPh>
    <phoneticPr fontId="2"/>
  </si>
  <si>
    <t xml:space="preserve"> 級 審判員</t>
    <rPh sb="1" eb="2">
      <t>キュウ</t>
    </rPh>
    <rPh sb="3" eb="5">
      <t>シンパン</t>
    </rPh>
    <rPh sb="5" eb="6">
      <t>イン</t>
    </rPh>
    <phoneticPr fontId="2"/>
  </si>
  <si>
    <t>指　導　員</t>
    <rPh sb="0" eb="1">
      <t>ユビ</t>
    </rPh>
    <rPh sb="2" eb="3">
      <t>シルベ</t>
    </rPh>
    <rPh sb="4" eb="5">
      <t>イン</t>
    </rPh>
    <phoneticPr fontId="2"/>
  </si>
  <si>
    <t>審　査　員</t>
    <rPh sb="0" eb="1">
      <t>シン</t>
    </rPh>
    <rPh sb="2" eb="3">
      <t>サ</t>
    </rPh>
    <rPh sb="4" eb="5">
      <t>イン</t>
    </rPh>
    <phoneticPr fontId="2"/>
  </si>
  <si>
    <t>審　判　員</t>
    <rPh sb="0" eb="1">
      <t>シン</t>
    </rPh>
    <rPh sb="2" eb="3">
      <t>ハン</t>
    </rPh>
    <rPh sb="4" eb="5">
      <t>イン</t>
    </rPh>
    <phoneticPr fontId="2"/>
  </si>
  <si>
    <t>受 験 科 目</t>
    <rPh sb="0" eb="1">
      <t>ウケ</t>
    </rPh>
    <rPh sb="2" eb="3">
      <t>シルシ</t>
    </rPh>
    <rPh sb="4" eb="5">
      <t>カ</t>
    </rPh>
    <rPh sb="6" eb="7">
      <t>メ</t>
    </rPh>
    <phoneticPr fontId="2"/>
  </si>
  <si>
    <t>( ○でかこむ )</t>
    <phoneticPr fontId="2"/>
  </si>
  <si>
    <t>Ｃ</t>
    <phoneticPr fontId="2"/>
  </si>
  <si>
    <t>Ｄ</t>
    <phoneticPr fontId="2"/>
  </si>
  <si>
    <t>判　　　　　定</t>
    <rPh sb="0" eb="1">
      <t>ハン</t>
    </rPh>
    <rPh sb="6" eb="7">
      <t>サダム</t>
    </rPh>
    <phoneticPr fontId="2"/>
  </si>
  <si>
    <t>得　　　　　点</t>
    <rPh sb="0" eb="1">
      <t>トク</t>
    </rPh>
    <rPh sb="6" eb="7">
      <t>テン</t>
    </rPh>
    <phoneticPr fontId="2"/>
  </si>
  <si>
    <t>許可登録番号</t>
    <rPh sb="0" eb="2">
      <t>キョカ</t>
    </rPh>
    <rPh sb="2" eb="4">
      <t>トウロク</t>
    </rPh>
    <rPh sb="4" eb="6">
      <t>バンゴウ</t>
    </rPh>
    <phoneticPr fontId="2"/>
  </si>
  <si>
    <t>備　　　　　考</t>
    <rPh sb="0" eb="1">
      <t>ソナエ</t>
    </rPh>
    <rPh sb="6" eb="7">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</si>
</sst>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0_);[Red]\(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11"/>
      <color indexed="9"/>
      <name val="Calibri"/>
      <family val="2"/>
    </font>
    <font>
      <sz val="11"/>
      <color rgb="FFFFFFFF"/>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b/>
      <i/>
      <sz val="12"/>
      <name val="ＭＳ Ｐゴシック"/>
      <family val="3"/>
      <charset val="128"/>
    </font>
    <font>
      <sz val="8"/>
      <name val="ＭＳ Ｐ明朝"/>
      <family val="1"/>
      <charset val="128"/>
    </font>
    <font>
      <sz val="8"/>
      <name val="ＭＳ Ｐゴシック"/>
      <family val="3"/>
      <charset val="128"/>
    </font>
    <font>
      <sz val="13"/>
      <name val="ＭＳ Ｐゴシック"/>
      <family val="3"/>
      <charset val="128"/>
    </font>
    <font>
      <b/>
      <sz val="22"/>
      <name val="ＭＳ Ｐゴシック"/>
      <family val="3"/>
      <charset val="128"/>
    </font>
    <font>
      <b/>
      <sz val="8"/>
      <name val="ＭＳ Ｐゴシック"/>
      <family val="3"/>
      <charset val="128"/>
    </font>
    <font>
      <b/>
      <sz val="16"/>
      <name val="ＭＳ Ｐゴシック"/>
      <family val="3"/>
      <charset val="128"/>
    </font>
    <font>
      <sz val="9"/>
      <name val="ＭＳ Ｐゴシック"/>
      <family val="3"/>
      <charset val="128"/>
    </font>
    <font>
      <b/>
      <sz val="10"/>
      <name val="ＭＳ Ｐゴシック"/>
      <family val="3"/>
      <charset val="128"/>
    </font>
    <font>
      <b/>
      <sz val="13"/>
      <name val="ＭＳ Ｐゴシック"/>
      <family val="3"/>
      <charset val="128"/>
    </font>
    <font>
      <b/>
      <sz val="26"/>
      <name val="ＭＳ Ｐゴシック"/>
      <family val="3"/>
      <charset val="128"/>
    </font>
    <font>
      <sz val="12"/>
      <name val="ＭＳ Ｐ明朝"/>
      <family val="1"/>
      <charset val="128"/>
    </font>
    <font>
      <b/>
      <sz val="20"/>
      <name val="ＭＳ Ｐゴシック"/>
      <family val="3"/>
      <charset val="128"/>
    </font>
    <font>
      <sz val="14"/>
      <name val="ＭＳ Ｐゴシック"/>
      <family val="3"/>
      <charset val="128"/>
    </font>
    <font>
      <sz val="24"/>
      <name val="ＭＳ Ｐゴシック"/>
      <family val="3"/>
      <charset val="128"/>
    </font>
    <font>
      <sz val="22"/>
      <name val="ＭＳ Ｐゴシック"/>
      <family val="3"/>
      <charset val="128"/>
    </font>
    <font>
      <sz val="28"/>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7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medium">
        <color indexed="64"/>
      </right>
      <top style="medium">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diagonalDown="1">
      <left style="thin">
        <color indexed="64"/>
      </left>
      <right/>
      <top style="thin">
        <color indexed="64"/>
      </top>
      <bottom style="medium">
        <color indexed="64"/>
      </bottom>
      <diagonal style="hair">
        <color indexed="64"/>
      </diagonal>
    </border>
    <border diagonalDown="1">
      <left/>
      <right/>
      <top style="thin">
        <color indexed="64"/>
      </top>
      <bottom style="medium">
        <color indexed="64"/>
      </bottom>
      <diagonal style="hair">
        <color indexed="64"/>
      </diagonal>
    </border>
    <border diagonalDown="1">
      <left/>
      <right style="thin">
        <color indexed="64"/>
      </right>
      <top style="thin">
        <color indexed="64"/>
      </top>
      <bottom style="medium">
        <color indexed="64"/>
      </bottom>
      <diagonal style="hair">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3" fillId="0" borderId="0" xfId="0" applyFont="1">
      <alignment vertical="center"/>
    </xf>
    <xf numFmtId="3" fontId="0" fillId="0" borderId="0" xfId="0" applyNumberFormat="1">
      <alignment vertical="center"/>
    </xf>
    <xf numFmtId="0" fontId="0" fillId="0" borderId="0" xfId="0" applyAlignment="1">
      <alignment horizontal="right" vertical="center"/>
    </xf>
    <xf numFmtId="177" fontId="1" fillId="0" borderId="0" xfId="1" applyNumberFormat="1">
      <alignment vertical="center"/>
    </xf>
    <xf numFmtId="0" fontId="0" fillId="0" borderId="0" xfId="0" applyAlignment="1">
      <alignment vertical="center" shrinkToFit="1"/>
    </xf>
    <xf numFmtId="0" fontId="4" fillId="0" borderId="0" xfId="0" applyFont="1">
      <alignment vertical="center"/>
    </xf>
    <xf numFmtId="0" fontId="4" fillId="0" borderId="0" xfId="0" applyFont="1" applyAlignment="1">
      <alignment vertical="center" shrinkToFit="1"/>
    </xf>
    <xf numFmtId="0" fontId="6" fillId="0" borderId="0" xfId="0" applyFont="1">
      <alignment vertical="center"/>
    </xf>
    <xf numFmtId="177" fontId="4" fillId="0" borderId="0" xfId="1" applyNumberFormat="1" applyFont="1">
      <alignment vertical="center"/>
    </xf>
    <xf numFmtId="0" fontId="4" fillId="0" borderId="1" xfId="0" applyFont="1" applyBorder="1">
      <alignment vertical="center"/>
    </xf>
    <xf numFmtId="0" fontId="4" fillId="0" borderId="2" xfId="0" applyFont="1" applyBorder="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177" fontId="6" fillId="0" borderId="7" xfId="1" applyNumberFormat="1" applyFont="1" applyBorder="1" applyAlignment="1">
      <alignment horizontal="center" vertical="center"/>
    </xf>
    <xf numFmtId="0" fontId="6" fillId="0" borderId="8" xfId="0" applyFont="1" applyBorder="1" applyAlignment="1">
      <alignment horizontal="center" vertical="center"/>
    </xf>
    <xf numFmtId="3" fontId="4" fillId="0" borderId="2" xfId="0" applyNumberFormat="1" applyFont="1" applyBorder="1">
      <alignment vertical="center"/>
    </xf>
    <xf numFmtId="3" fontId="6" fillId="0" borderId="3" xfId="0" applyNumberFormat="1" applyFont="1" applyBorder="1" applyAlignment="1">
      <alignment horizontal="center" vertical="center" wrapText="1" shrinkToFit="1"/>
    </xf>
    <xf numFmtId="3" fontId="6" fillId="0" borderId="5" xfId="0" applyNumberFormat="1" applyFont="1" applyBorder="1" applyAlignment="1">
      <alignment horizontal="center" vertical="center" shrinkToFit="1"/>
    </xf>
    <xf numFmtId="3" fontId="6" fillId="0" borderId="6" xfId="0" applyNumberFormat="1" applyFont="1" applyBorder="1" applyAlignment="1">
      <alignment horizontal="center" vertical="center" wrapText="1" shrinkToFit="1"/>
    </xf>
    <xf numFmtId="3" fontId="6" fillId="0" borderId="8" xfId="0" applyNumberFormat="1" applyFont="1" applyBorder="1" applyAlignment="1">
      <alignment horizontal="center" vertical="center"/>
    </xf>
    <xf numFmtId="0" fontId="7" fillId="0" borderId="9" xfId="0" applyFont="1" applyBorder="1">
      <alignment vertical="center"/>
    </xf>
    <xf numFmtId="0" fontId="4" fillId="0" borderId="10" xfId="0" applyFont="1" applyBorder="1" applyAlignment="1">
      <alignment horizontal="center" vertical="center" shrinkToFit="1"/>
    </xf>
    <xf numFmtId="176" fontId="7" fillId="0" borderId="1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right" vertical="center"/>
    </xf>
    <xf numFmtId="176" fontId="7" fillId="0" borderId="9"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17"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8" xfId="1" applyNumberFormat="1" applyFont="1" applyBorder="1">
      <alignment vertical="center"/>
    </xf>
    <xf numFmtId="0" fontId="7" fillId="0" borderId="19" xfId="0" applyFont="1" applyBorder="1">
      <alignment vertical="center"/>
    </xf>
    <xf numFmtId="0" fontId="4" fillId="0" borderId="2" xfId="0" applyFont="1" applyBorder="1" applyAlignment="1">
      <alignment horizontal="center" vertical="center" shrinkToFit="1"/>
    </xf>
    <xf numFmtId="176" fontId="7" fillId="0" borderId="20"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0" xfId="0" applyNumberFormat="1" applyFont="1" applyBorder="1" applyAlignment="1">
      <alignment horizontal="right" vertical="center"/>
    </xf>
    <xf numFmtId="176" fontId="7" fillId="0" borderId="19"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21" xfId="0" applyNumberFormat="1" applyFont="1" applyBorder="1" applyAlignment="1">
      <alignment horizontal="right" vertical="center"/>
    </xf>
    <xf numFmtId="176" fontId="7" fillId="0" borderId="22" xfId="1" applyNumberFormat="1" applyFont="1" applyBorder="1">
      <alignment vertical="center"/>
    </xf>
    <xf numFmtId="176" fontId="7" fillId="0" borderId="23" xfId="0" applyNumberFormat="1" applyFont="1" applyBorder="1" applyAlignment="1">
      <alignment horizontal="center" vertical="center"/>
    </xf>
    <xf numFmtId="176" fontId="7" fillId="0" borderId="24" xfId="0" applyNumberFormat="1" applyFont="1" applyBorder="1" applyAlignment="1">
      <alignment horizontal="center" vertical="center"/>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26" xfId="0" applyNumberFormat="1" applyFont="1" applyBorder="1" applyAlignment="1">
      <alignment horizontal="right" vertical="center"/>
    </xf>
    <xf numFmtId="176" fontId="7" fillId="0" borderId="26" xfId="0" applyNumberFormat="1" applyFont="1" applyBorder="1" applyAlignment="1">
      <alignment horizontal="center" vertical="center"/>
    </xf>
    <xf numFmtId="0" fontId="7" fillId="0" borderId="27" xfId="0" applyFont="1" applyBorder="1">
      <alignment vertical="center"/>
    </xf>
    <xf numFmtId="0" fontId="4" fillId="0" borderId="28" xfId="0" applyFont="1" applyBorder="1" applyAlignment="1">
      <alignment horizontal="center" vertical="center" shrinkToFit="1"/>
    </xf>
    <xf numFmtId="176" fontId="7"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28" xfId="0" applyNumberFormat="1" applyFont="1" applyBorder="1" applyAlignment="1">
      <alignment horizontal="right" vertical="center" wrapText="1"/>
    </xf>
    <xf numFmtId="176" fontId="7" fillId="0" borderId="31" xfId="0" applyNumberFormat="1" applyFont="1" applyBorder="1" applyAlignment="1">
      <alignment horizontal="center" vertical="center"/>
    </xf>
    <xf numFmtId="176" fontId="7" fillId="0" borderId="32" xfId="0" applyNumberFormat="1" applyFont="1" applyBorder="1" applyAlignment="1">
      <alignment horizontal="right" vertical="center"/>
    </xf>
    <xf numFmtId="176" fontId="7" fillId="0" borderId="33" xfId="0" applyNumberFormat="1" applyFont="1" applyBorder="1" applyAlignment="1">
      <alignment horizontal="right" vertical="center"/>
    </xf>
    <xf numFmtId="177" fontId="7" fillId="0" borderId="31" xfId="1" applyNumberFormat="1" applyFont="1" applyBorder="1">
      <alignment vertical="center"/>
    </xf>
    <xf numFmtId="0" fontId="7" fillId="0" borderId="34" xfId="0" applyFont="1" applyBorder="1">
      <alignment vertical="center"/>
    </xf>
    <xf numFmtId="0" fontId="4" fillId="0" borderId="35" xfId="0" applyFont="1" applyBorder="1" applyAlignment="1">
      <alignment horizontal="center" vertical="center" shrinkToFit="1"/>
    </xf>
    <xf numFmtId="176" fontId="7" fillId="0" borderId="0"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35" xfId="0" applyNumberFormat="1" applyFont="1" applyBorder="1" applyAlignment="1">
      <alignment horizontal="center" vertical="center" wrapText="1"/>
    </xf>
    <xf numFmtId="176" fontId="7" fillId="0" borderId="36" xfId="0" applyNumberFormat="1" applyFont="1" applyBorder="1" applyAlignment="1">
      <alignment horizontal="center" vertical="center"/>
    </xf>
    <xf numFmtId="176" fontId="7" fillId="0" borderId="37" xfId="0" applyNumberFormat="1" applyFont="1" applyBorder="1" applyAlignment="1">
      <alignment horizontal="right" vertical="center"/>
    </xf>
    <xf numFmtId="176" fontId="7" fillId="0" borderId="38" xfId="0" applyNumberFormat="1" applyFont="1" applyBorder="1" applyAlignment="1">
      <alignment horizontal="right" vertical="center"/>
    </xf>
    <xf numFmtId="177" fontId="7" fillId="0" borderId="36" xfId="1" applyNumberFormat="1" applyFont="1" applyBorder="1">
      <alignment vertical="center"/>
    </xf>
    <xf numFmtId="176" fontId="7" fillId="0" borderId="34" xfId="0" applyNumberFormat="1" applyFont="1" applyBorder="1" applyAlignment="1">
      <alignment horizontal="center" vertical="center" wrapText="1"/>
    </xf>
    <xf numFmtId="176" fontId="7" fillId="0" borderId="37" xfId="0" applyNumberFormat="1" applyFont="1" applyBorder="1" applyAlignment="1">
      <alignment horizontal="center" vertical="center"/>
    </xf>
    <xf numFmtId="176" fontId="7" fillId="0" borderId="39" xfId="0" applyNumberFormat="1" applyFont="1" applyBorder="1" applyAlignment="1">
      <alignment horizontal="center" vertical="center"/>
    </xf>
    <xf numFmtId="0" fontId="4" fillId="0" borderId="10" xfId="0" applyFont="1" applyBorder="1" applyAlignment="1">
      <alignment horizontal="right" vertical="center"/>
    </xf>
    <xf numFmtId="176" fontId="7" fillId="0" borderId="40" xfId="0" applyNumberFormat="1" applyFont="1" applyBorder="1" applyAlignment="1">
      <alignment horizontal="right" vertical="center"/>
    </xf>
    <xf numFmtId="3" fontId="0" fillId="0" borderId="0" xfId="0" applyNumberFormat="1" applyAlignment="1">
      <alignment horizontal="center" vertical="center" wrapText="1"/>
    </xf>
    <xf numFmtId="176" fontId="7" fillId="0" borderId="41" xfId="0" applyNumberFormat="1" applyFont="1" applyBorder="1" applyAlignment="1">
      <alignment horizontal="right" vertical="center"/>
    </xf>
    <xf numFmtId="176" fontId="7" fillId="0" borderId="36" xfId="1" applyNumberFormat="1" applyFont="1" applyBorder="1" applyAlignment="1">
      <alignment horizontal="right" vertical="center"/>
    </xf>
    <xf numFmtId="176" fontId="7" fillId="2" borderId="42" xfId="0" applyNumberFormat="1" applyFont="1" applyFill="1" applyBorder="1" applyAlignment="1">
      <alignment horizontal="center" vertical="center"/>
    </xf>
    <xf numFmtId="176" fontId="7" fillId="2" borderId="43" xfId="0" applyNumberFormat="1" applyFont="1" applyFill="1" applyBorder="1" applyAlignment="1">
      <alignment horizontal="center" vertical="center"/>
    </xf>
    <xf numFmtId="176" fontId="7" fillId="2" borderId="44" xfId="0" applyNumberFormat="1" applyFont="1" applyFill="1" applyBorder="1" applyAlignment="1">
      <alignment horizontal="center" vertical="center"/>
    </xf>
    <xf numFmtId="176" fontId="7" fillId="2" borderId="45" xfId="0" applyNumberFormat="1" applyFont="1" applyFill="1" applyBorder="1" applyAlignment="1">
      <alignment horizontal="right" vertical="center" wrapText="1"/>
    </xf>
    <xf numFmtId="176" fontId="7" fillId="2" borderId="46" xfId="0" applyNumberFormat="1" applyFont="1" applyFill="1" applyBorder="1" applyAlignment="1">
      <alignment horizontal="right" vertical="center"/>
    </xf>
    <xf numFmtId="176" fontId="7" fillId="2" borderId="47" xfId="0" applyNumberFormat="1" applyFont="1" applyFill="1" applyBorder="1" applyAlignment="1">
      <alignment horizontal="right" vertical="center"/>
    </xf>
    <xf numFmtId="176" fontId="7" fillId="2" borderId="45" xfId="0" applyNumberFormat="1" applyFont="1" applyFill="1" applyBorder="1" applyAlignment="1">
      <alignment horizontal="right" vertical="center"/>
    </xf>
    <xf numFmtId="176" fontId="7" fillId="2" borderId="48" xfId="0" applyNumberFormat="1" applyFont="1" applyFill="1" applyBorder="1" applyAlignment="1">
      <alignment horizontal="center" vertical="center"/>
    </xf>
    <xf numFmtId="176" fontId="7" fillId="2" borderId="49" xfId="0" applyNumberFormat="1" applyFont="1" applyFill="1" applyBorder="1" applyAlignment="1">
      <alignment horizontal="center" vertical="center"/>
    </xf>
    <xf numFmtId="176" fontId="7" fillId="2" borderId="50" xfId="0" applyNumberFormat="1" applyFont="1" applyFill="1" applyBorder="1" applyAlignment="1">
      <alignment horizontal="center" vertical="center"/>
    </xf>
    <xf numFmtId="176" fontId="7" fillId="2" borderId="51" xfId="0" applyNumberFormat="1" applyFont="1" applyFill="1" applyBorder="1" applyAlignment="1">
      <alignment horizontal="right" vertical="center"/>
    </xf>
    <xf numFmtId="176" fontId="7" fillId="2" borderId="52" xfId="0" applyNumberFormat="1" applyFont="1" applyFill="1" applyBorder="1" applyAlignment="1">
      <alignment horizontal="right" vertical="center"/>
    </xf>
    <xf numFmtId="176" fontId="7" fillId="2" borderId="53" xfId="0" applyNumberFormat="1" applyFont="1" applyFill="1" applyBorder="1" applyAlignment="1">
      <alignment horizontal="right" vertical="center"/>
    </xf>
    <xf numFmtId="176" fontId="7" fillId="2" borderId="46" xfId="0" applyNumberFormat="1" applyFont="1" applyFill="1" applyBorder="1" applyAlignment="1">
      <alignment horizontal="right" vertical="center"/>
    </xf>
    <xf numFmtId="3" fontId="6" fillId="0" borderId="5" xfId="0" applyNumberFormat="1" applyFont="1" applyBorder="1" applyAlignment="1">
      <alignment horizontal="center" vertical="center" wrapText="1" shrinkToFit="1"/>
    </xf>
    <xf numFmtId="176" fontId="7" fillId="0" borderId="9" xfId="0" applyNumberFormat="1" applyFont="1" applyBorder="1" applyAlignment="1">
      <alignment horizontal="center" vertical="center" wrapText="1"/>
    </xf>
    <xf numFmtId="0" fontId="9" fillId="0" borderId="0" xfId="0" applyFont="1" applyAlignment="1">
      <alignment horizontal="center" vertical="center"/>
    </xf>
    <xf numFmtId="3" fontId="7" fillId="0" borderId="3" xfId="0" applyNumberFormat="1" applyFont="1" applyBorder="1" applyAlignment="1">
      <alignment horizontal="center" vertical="center" wrapText="1" shrinkToFit="1"/>
    </xf>
    <xf numFmtId="3" fontId="6" fillId="0" borderId="54" xfId="0" applyNumberFormat="1" applyFont="1" applyBorder="1" applyAlignment="1">
      <alignment horizontal="center" vertical="center" wrapText="1" shrinkToFit="1"/>
    </xf>
    <xf numFmtId="3" fontId="6" fillId="0" borderId="0" xfId="0" applyNumberFormat="1" applyFont="1" applyBorder="1">
      <alignment vertical="center"/>
    </xf>
    <xf numFmtId="3" fontId="4" fillId="0" borderId="0" xfId="1" applyNumberFormat="1" applyFont="1" applyBorder="1" applyAlignment="1">
      <alignment horizontal="center" vertical="center"/>
    </xf>
    <xf numFmtId="176" fontId="7" fillId="0" borderId="55" xfId="0" applyNumberFormat="1" applyFont="1" applyBorder="1" applyAlignment="1">
      <alignment horizontal="center" vertical="center"/>
    </xf>
    <xf numFmtId="176" fontId="7" fillId="0" borderId="56" xfId="0" applyNumberFormat="1" applyFont="1" applyBorder="1" applyAlignment="1">
      <alignment horizontal="center" vertical="center"/>
    </xf>
    <xf numFmtId="176" fontId="7" fillId="2" borderId="43" xfId="0" applyNumberFormat="1" applyFont="1" applyFill="1" applyBorder="1" applyAlignment="1">
      <alignment horizontal="right" vertical="center"/>
    </xf>
    <xf numFmtId="176" fontId="7" fillId="0" borderId="28"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2" borderId="50" xfId="1" applyNumberFormat="1" applyFont="1" applyFill="1" applyBorder="1">
      <alignment vertical="center"/>
    </xf>
    <xf numFmtId="176" fontId="7" fillId="2" borderId="57" xfId="0" applyNumberFormat="1" applyFont="1" applyFill="1" applyBorder="1" applyAlignment="1">
      <alignment horizontal="center" vertical="center"/>
    </xf>
    <xf numFmtId="3" fontId="4" fillId="0" borderId="3"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6" xfId="0" applyNumberFormat="1" applyFont="1" applyBorder="1" applyAlignment="1">
      <alignment horizontal="center" vertical="center"/>
    </xf>
    <xf numFmtId="3" fontId="6" fillId="0" borderId="7" xfId="0" applyNumberFormat="1" applyFont="1" applyBorder="1" applyAlignment="1">
      <alignment horizontal="center" vertical="center" wrapText="1" shrinkToFit="1"/>
    </xf>
    <xf numFmtId="3" fontId="7" fillId="0" borderId="7" xfId="0" applyNumberFormat="1" applyFont="1" applyBorder="1" applyAlignment="1">
      <alignment horizontal="center" vertical="center" wrapText="1" shrinkToFit="1"/>
    </xf>
    <xf numFmtId="176" fontId="7" fillId="0" borderId="18" xfId="0" applyNumberFormat="1" applyFont="1" applyBorder="1" applyAlignment="1">
      <alignment horizontal="center" vertical="center"/>
    </xf>
    <xf numFmtId="0" fontId="7" fillId="3" borderId="9" xfId="0" applyFont="1" applyFill="1" applyBorder="1">
      <alignment vertical="center"/>
    </xf>
    <xf numFmtId="0" fontId="4" fillId="3" borderId="10" xfId="0" applyFont="1" applyFill="1" applyBorder="1" applyAlignment="1">
      <alignment horizontal="right" vertical="center"/>
    </xf>
    <xf numFmtId="176" fontId="7" fillId="3" borderId="10" xfId="0" applyNumberFormat="1" applyFont="1" applyFill="1" applyBorder="1" applyAlignment="1">
      <alignment horizontal="center" vertical="center"/>
    </xf>
    <xf numFmtId="176" fontId="7" fillId="3" borderId="18" xfId="0" applyNumberFormat="1" applyFont="1" applyFill="1" applyBorder="1" applyAlignment="1">
      <alignment horizontal="center" vertical="center"/>
    </xf>
    <xf numFmtId="176" fontId="7" fillId="3" borderId="11" xfId="0" applyNumberFormat="1" applyFont="1" applyFill="1" applyBorder="1" applyAlignment="1">
      <alignment horizontal="right" vertical="center"/>
    </xf>
    <xf numFmtId="176" fontId="7" fillId="3" borderId="9" xfId="0" applyNumberFormat="1" applyFont="1" applyFill="1" applyBorder="1" applyAlignment="1">
      <alignment horizontal="center" vertical="center"/>
    </xf>
    <xf numFmtId="176" fontId="7" fillId="3" borderId="12" xfId="0" applyNumberFormat="1" applyFont="1" applyFill="1" applyBorder="1" applyAlignment="1">
      <alignment horizontal="right" vertical="center"/>
    </xf>
    <xf numFmtId="176" fontId="7" fillId="3" borderId="58" xfId="0" applyNumberFormat="1" applyFont="1" applyFill="1" applyBorder="1" applyAlignment="1">
      <alignment horizontal="right" vertical="center"/>
    </xf>
    <xf numFmtId="176" fontId="7" fillId="3" borderId="15" xfId="0" applyNumberFormat="1" applyFont="1" applyFill="1" applyBorder="1" applyAlignment="1">
      <alignment horizontal="right" vertical="center"/>
    </xf>
    <xf numFmtId="0" fontId="7" fillId="0" borderId="9" xfId="0" applyFont="1" applyBorder="1" applyAlignment="1">
      <alignment horizontal="center" vertical="center"/>
    </xf>
    <xf numFmtId="176" fontId="7" fillId="2" borderId="46" xfId="0" applyNumberFormat="1" applyFont="1" applyFill="1" applyBorder="1" applyAlignment="1">
      <alignment horizontal="right" vertical="center"/>
    </xf>
    <xf numFmtId="176" fontId="7" fillId="3" borderId="14" xfId="0" applyNumberFormat="1" applyFont="1" applyFill="1" applyBorder="1" applyAlignment="1">
      <alignment horizontal="right" vertical="center"/>
    </xf>
    <xf numFmtId="176" fontId="7" fillId="0" borderId="58" xfId="0" applyNumberFormat="1" applyFont="1" applyBorder="1" applyAlignment="1">
      <alignment horizontal="right" vertical="center"/>
    </xf>
    <xf numFmtId="176" fontId="7" fillId="3" borderId="59" xfId="0" applyNumberFormat="1" applyFont="1" applyFill="1" applyBorder="1" applyAlignment="1">
      <alignment horizontal="right" vertical="center"/>
    </xf>
    <xf numFmtId="0" fontId="11" fillId="0" borderId="0" xfId="0" applyFont="1" applyAlignment="1">
      <alignment vertical="center"/>
    </xf>
    <xf numFmtId="0" fontId="11" fillId="0" borderId="39" xfId="0" applyFont="1" applyBorder="1" applyAlignment="1">
      <alignment horizontal="center" vertical="center" shrinkToFit="1"/>
    </xf>
    <xf numFmtId="3" fontId="11" fillId="0" borderId="34" xfId="0" applyNumberFormat="1" applyFont="1" applyBorder="1" applyAlignment="1">
      <alignment horizontal="right" vertical="center"/>
    </xf>
    <xf numFmtId="0" fontId="11" fillId="0" borderId="0"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horizontal="left" vertical="center"/>
    </xf>
    <xf numFmtId="0" fontId="11" fillId="0" borderId="80" xfId="0" applyFont="1" applyBorder="1" applyAlignment="1">
      <alignment horizontal="center" vertical="center"/>
    </xf>
    <xf numFmtId="0" fontId="11" fillId="0" borderId="62" xfId="0" applyFont="1" applyBorder="1" applyAlignment="1">
      <alignment horizontal="center" vertical="center" shrinkToFit="1"/>
    </xf>
    <xf numFmtId="3" fontId="11" fillId="0" borderId="64" xfId="0" applyNumberFormat="1" applyFont="1" applyBorder="1" applyAlignment="1">
      <alignment horizontal="right" vertical="center"/>
    </xf>
    <xf numFmtId="0" fontId="11" fillId="0" borderId="69" xfId="0" applyFont="1" applyBorder="1" applyAlignment="1">
      <alignment horizontal="center" vertical="center"/>
    </xf>
    <xf numFmtId="0" fontId="11" fillId="0" borderId="64" xfId="0" applyFont="1" applyBorder="1" applyAlignment="1">
      <alignment horizontal="center" vertical="center"/>
    </xf>
    <xf numFmtId="0" fontId="11" fillId="0" borderId="69" xfId="0" applyFont="1" applyBorder="1" applyAlignment="1">
      <alignment horizontal="left" vertical="center"/>
    </xf>
    <xf numFmtId="0" fontId="11" fillId="0" borderId="81" xfId="0" applyFont="1" applyBorder="1" applyAlignment="1">
      <alignment horizontal="center" vertical="center"/>
    </xf>
    <xf numFmtId="3" fontId="11" fillId="0" borderId="82" xfId="0" applyNumberFormat="1" applyFont="1" applyBorder="1" applyAlignment="1">
      <alignment horizontal="right" vertical="center"/>
    </xf>
    <xf numFmtId="3" fontId="11" fillId="0" borderId="14" xfId="0" applyNumberFormat="1" applyFont="1" applyBorder="1" applyAlignment="1">
      <alignment horizontal="center" vertical="center"/>
    </xf>
    <xf numFmtId="3" fontId="11" fillId="0" borderId="83" xfId="0" applyNumberFormat="1" applyFont="1" applyBorder="1" applyAlignment="1">
      <alignment horizontal="center" vertical="center"/>
    </xf>
    <xf numFmtId="0" fontId="11" fillId="0" borderId="17" xfId="0" applyFont="1" applyBorder="1" applyAlignment="1">
      <alignment horizontal="left" vertical="center"/>
    </xf>
    <xf numFmtId="0" fontId="11" fillId="0" borderId="84" xfId="0" applyFont="1" applyBorder="1" applyAlignment="1">
      <alignment horizontal="left" vertical="center"/>
    </xf>
    <xf numFmtId="0" fontId="11" fillId="0" borderId="86" xfId="0" applyFont="1" applyBorder="1" applyAlignment="1">
      <alignment horizontal="left" vertical="center"/>
    </xf>
    <xf numFmtId="3" fontId="11" fillId="0" borderId="22" xfId="0" applyNumberFormat="1" applyFont="1" applyBorder="1" applyAlignment="1">
      <alignment horizontal="right" vertical="center"/>
    </xf>
    <xf numFmtId="3" fontId="11" fillId="0" borderId="26"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88" xfId="0" applyFont="1" applyBorder="1" applyAlignment="1">
      <alignment horizontal="left" vertical="center"/>
    </xf>
    <xf numFmtId="3" fontId="11" fillId="0" borderId="89" xfId="0" applyNumberFormat="1" applyFont="1" applyBorder="1" applyAlignment="1">
      <alignment horizontal="right" vertical="center"/>
    </xf>
    <xf numFmtId="3" fontId="11" fillId="0" borderId="90" xfId="0" applyNumberFormat="1" applyFont="1" applyBorder="1" applyAlignment="1">
      <alignment horizontal="center" vertical="center"/>
    </xf>
    <xf numFmtId="3" fontId="11" fillId="0" borderId="24" xfId="0" applyNumberFormat="1" applyFont="1" applyBorder="1" applyAlignment="1">
      <alignment horizontal="center" vertical="center"/>
    </xf>
    <xf numFmtId="0" fontId="11" fillId="0" borderId="23" xfId="0" applyFont="1" applyBorder="1" applyAlignment="1">
      <alignment horizontal="lef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3" fontId="11" fillId="0" borderId="93" xfId="0" applyNumberFormat="1" applyFont="1" applyBorder="1" applyAlignment="1">
      <alignment horizontal="right" vertical="center"/>
    </xf>
    <xf numFmtId="3" fontId="11" fillId="0" borderId="94" xfId="0" applyNumberFormat="1" applyFont="1" applyBorder="1" applyAlignment="1">
      <alignment horizontal="center" vertical="center"/>
    </xf>
    <xf numFmtId="0" fontId="11" fillId="0" borderId="93" xfId="0" applyFont="1" applyBorder="1" applyAlignment="1">
      <alignment horizontal="left" vertical="center"/>
    </xf>
    <xf numFmtId="0" fontId="11" fillId="0" borderId="94" xfId="0" applyFont="1" applyBorder="1" applyAlignment="1">
      <alignment horizontal="left" vertical="center"/>
    </xf>
    <xf numFmtId="0" fontId="11" fillId="0" borderId="96" xfId="0" applyFont="1" applyBorder="1" applyAlignment="1">
      <alignment horizontal="left" vertical="center"/>
    </xf>
    <xf numFmtId="3" fontId="11" fillId="0" borderId="98" xfId="0" applyNumberFormat="1" applyFont="1" applyBorder="1" applyAlignment="1">
      <alignment horizontal="right" vertical="center"/>
    </xf>
    <xf numFmtId="3" fontId="11" fillId="0" borderId="99" xfId="0" applyNumberFormat="1" applyFont="1" applyBorder="1" applyAlignment="1">
      <alignment horizontal="center" vertical="center"/>
    </xf>
    <xf numFmtId="3" fontId="11" fillId="0" borderId="100" xfId="0" applyNumberFormat="1" applyFont="1" applyBorder="1" applyAlignment="1">
      <alignment horizontal="center" vertical="center"/>
    </xf>
    <xf numFmtId="0" fontId="0" fillId="0" borderId="103" xfId="0" applyBorder="1" applyAlignment="1">
      <alignment vertical="center" shrinkToFit="1"/>
    </xf>
    <xf numFmtId="0" fontId="11" fillId="0" borderId="104" xfId="0" applyFont="1" applyBorder="1" applyAlignment="1">
      <alignment horizontal="center" vertical="center"/>
    </xf>
    <xf numFmtId="3" fontId="11" fillId="0" borderId="105" xfId="0" applyNumberFormat="1" applyFont="1" applyBorder="1" applyAlignment="1">
      <alignment horizontal="right" vertical="center"/>
    </xf>
    <xf numFmtId="3" fontId="11" fillId="0" borderId="106" xfId="0" applyNumberFormat="1" applyFont="1" applyBorder="1" applyAlignment="1">
      <alignment horizontal="center" vertical="center"/>
    </xf>
    <xf numFmtId="3" fontId="11" fillId="0" borderId="107" xfId="0" applyNumberFormat="1" applyFont="1" applyBorder="1" applyAlignment="1">
      <alignment horizontal="center" vertical="center"/>
    </xf>
    <xf numFmtId="0" fontId="11" fillId="0" borderId="108" xfId="0" applyFont="1" applyBorder="1" applyAlignment="1">
      <alignment horizontal="left" vertical="center"/>
    </xf>
    <xf numFmtId="0" fontId="11" fillId="0" borderId="109" xfId="0" applyFont="1" applyBorder="1" applyAlignment="1">
      <alignment horizontal="left" vertical="center"/>
    </xf>
    <xf numFmtId="0" fontId="11" fillId="0" borderId="110" xfId="0" applyFont="1" applyBorder="1" applyAlignment="1">
      <alignment horizontal="left" vertical="center"/>
    </xf>
    <xf numFmtId="0" fontId="15" fillId="0" borderId="0" xfId="0" applyFont="1" applyAlignment="1">
      <alignment vertical="center"/>
    </xf>
    <xf numFmtId="0" fontId="15" fillId="0" borderId="0" xfId="0" applyFont="1">
      <alignment vertical="center"/>
    </xf>
    <xf numFmtId="0" fontId="16" fillId="0" borderId="112" xfId="0" applyFont="1" applyFill="1" applyBorder="1" applyAlignment="1">
      <alignment horizontal="center" vertical="center"/>
    </xf>
    <xf numFmtId="0" fontId="3" fillId="0" borderId="112" xfId="0" applyFont="1" applyFill="1" applyBorder="1" applyAlignment="1">
      <alignment horizontal="center" vertical="center"/>
    </xf>
    <xf numFmtId="0" fontId="13" fillId="0" borderId="66" xfId="0" applyFont="1" applyFill="1" applyBorder="1" applyAlignment="1">
      <alignment vertical="center"/>
    </xf>
    <xf numFmtId="0" fontId="13" fillId="0" borderId="68" xfId="0" applyFont="1" applyFill="1" applyBorder="1" applyAlignment="1">
      <alignment vertical="center"/>
    </xf>
    <xf numFmtId="0" fontId="16" fillId="0" borderId="68" xfId="0" applyFont="1" applyFill="1" applyBorder="1" applyAlignment="1">
      <alignment vertical="center"/>
    </xf>
    <xf numFmtId="0" fontId="16" fillId="0" borderId="129" xfId="0" applyFont="1" applyFill="1" applyBorder="1" applyAlignment="1">
      <alignment vertical="center"/>
    </xf>
    <xf numFmtId="0" fontId="13" fillId="0" borderId="68" xfId="0" applyFont="1" applyFill="1" applyBorder="1" applyAlignment="1">
      <alignment horizontal="center" vertical="center"/>
    </xf>
    <xf numFmtId="0" fontId="15" fillId="0" borderId="0" xfId="0" applyFont="1" applyAlignment="1">
      <alignment horizontal="right" vertical="center"/>
    </xf>
    <xf numFmtId="0" fontId="12" fillId="0" borderId="18" xfId="0" applyFont="1" applyFill="1" applyBorder="1" applyAlignment="1">
      <alignment horizontal="center" vertical="center"/>
    </xf>
    <xf numFmtId="0" fontId="12" fillId="0" borderId="58" xfId="0" applyFont="1" applyFill="1" applyBorder="1" applyAlignment="1">
      <alignment horizontal="center" vertical="center"/>
    </xf>
    <xf numFmtId="0" fontId="16" fillId="0" borderId="58" xfId="0" applyFont="1" applyFill="1" applyBorder="1" applyAlignment="1">
      <alignment horizontal="center" vertical="center"/>
    </xf>
    <xf numFmtId="0" fontId="12" fillId="0" borderId="15" xfId="0" applyFont="1" applyFill="1" applyBorder="1" applyAlignment="1">
      <alignment horizontal="center" vertical="center"/>
    </xf>
    <xf numFmtId="0" fontId="16" fillId="0" borderId="54" xfId="0" applyFont="1" applyFill="1" applyBorder="1" applyAlignment="1">
      <alignment horizontal="right" vertical="center"/>
    </xf>
    <xf numFmtId="0" fontId="16" fillId="0" borderId="137" xfId="0" applyFont="1" applyFill="1" applyBorder="1" applyAlignment="1">
      <alignment horizontal="left" vertical="center"/>
    </xf>
    <xf numFmtId="0" fontId="16" fillId="0" borderId="140" xfId="0" applyFont="1" applyFill="1" applyBorder="1" applyAlignment="1">
      <alignment horizontal="right" vertical="center"/>
    </xf>
    <xf numFmtId="0" fontId="16" fillId="0" borderId="0" xfId="0" applyFont="1" applyFill="1">
      <alignment vertical="center"/>
    </xf>
    <xf numFmtId="0" fontId="16" fillId="0" borderId="141" xfId="0" applyFont="1" applyFill="1" applyBorder="1">
      <alignment vertical="center"/>
    </xf>
    <xf numFmtId="0" fontId="11" fillId="0" borderId="116" xfId="0" applyFont="1" applyFill="1" applyBorder="1" applyAlignment="1">
      <alignment horizontal="center" vertical="center"/>
    </xf>
    <xf numFmtId="0" fontId="16" fillId="0" borderId="124" xfId="0" applyFont="1" applyFill="1" applyBorder="1" applyAlignment="1">
      <alignment vertical="center"/>
    </xf>
    <xf numFmtId="0" fontId="16" fillId="0" borderId="79"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136" xfId="0" applyFont="1" applyFill="1" applyBorder="1">
      <alignment vertical="center"/>
    </xf>
    <xf numFmtId="0" fontId="10" fillId="0" borderId="54" xfId="0" applyFont="1" applyFill="1" applyBorder="1" applyAlignment="1">
      <alignment vertical="center" wrapText="1"/>
    </xf>
    <xf numFmtId="0" fontId="21" fillId="0" borderId="69" xfId="0" applyFont="1" applyFill="1" applyBorder="1" applyAlignment="1">
      <alignment horizontal="center" vertical="center"/>
    </xf>
    <xf numFmtId="0" fontId="13" fillId="0" borderId="69" xfId="0" applyFont="1" applyFill="1" applyBorder="1" applyAlignment="1">
      <alignment horizontal="center" vertical="center"/>
    </xf>
    <xf numFmtId="0" fontId="21" fillId="0" borderId="81" xfId="0" applyFont="1" applyFill="1" applyBorder="1" applyAlignment="1">
      <alignment horizontal="center" vertical="center"/>
    </xf>
    <xf numFmtId="0" fontId="22" fillId="0" borderId="79" xfId="0" applyFont="1" applyFill="1" applyBorder="1" applyAlignment="1">
      <alignment horizontal="center" vertical="center"/>
    </xf>
    <xf numFmtId="0" fontId="16" fillId="0" borderId="135" xfId="0" applyFont="1" applyFill="1" applyBorder="1">
      <alignment vertical="center"/>
    </xf>
    <xf numFmtId="0" fontId="10" fillId="0" borderId="69" xfId="0" applyFont="1" applyFill="1" applyBorder="1" applyAlignment="1">
      <alignment horizontal="center"/>
    </xf>
    <xf numFmtId="0" fontId="16" fillId="0" borderId="69" xfId="0" applyFont="1" applyFill="1" applyBorder="1" applyAlignment="1">
      <alignment horizontal="right"/>
    </xf>
    <xf numFmtId="0" fontId="16" fillId="0" borderId="81" xfId="0" applyFont="1" applyFill="1" applyBorder="1">
      <alignment vertical="center"/>
    </xf>
    <xf numFmtId="0" fontId="16" fillId="0" borderId="130" xfId="0" applyFont="1" applyFill="1" applyBorder="1">
      <alignment vertical="center"/>
    </xf>
    <xf numFmtId="0" fontId="21" fillId="0" borderId="54" xfId="0" applyFont="1" applyFill="1" applyBorder="1">
      <alignment vertical="center"/>
    </xf>
    <xf numFmtId="0" fontId="16" fillId="0" borderId="154" xfId="0" applyFont="1" applyFill="1" applyBorder="1">
      <alignment vertical="center"/>
    </xf>
    <xf numFmtId="0" fontId="16" fillId="0" borderId="158" xfId="0" applyFont="1" applyFill="1" applyBorder="1">
      <alignment vertical="center"/>
    </xf>
    <xf numFmtId="0" fontId="16" fillId="0" borderId="116" xfId="0" applyFont="1" applyFill="1" applyBorder="1">
      <alignment vertical="center"/>
    </xf>
    <xf numFmtId="0" fontId="16" fillId="0" borderId="0" xfId="0" applyFont="1" applyFill="1" applyBorder="1">
      <alignment vertical="center"/>
    </xf>
    <xf numFmtId="0" fontId="1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0" fillId="0" borderId="111" xfId="0" applyFont="1" applyFill="1" applyBorder="1" applyAlignment="1">
      <alignment horizontal="center" vertical="center"/>
    </xf>
    <xf numFmtId="0" fontId="16" fillId="0" borderId="114" xfId="0" applyFont="1" applyFill="1" applyBorder="1" applyAlignment="1">
      <alignment horizontal="center" vertical="center" wrapText="1"/>
    </xf>
    <xf numFmtId="0" fontId="15" fillId="0" borderId="0" xfId="0" applyFont="1" applyFill="1">
      <alignment vertical="center"/>
    </xf>
    <xf numFmtId="0" fontId="21" fillId="0" borderId="0" xfId="0" quotePrefix="1" applyFont="1" applyAlignment="1">
      <alignment horizontal="right" vertical="center"/>
    </xf>
    <xf numFmtId="0" fontId="21" fillId="0" borderId="0" xfId="0" applyFont="1">
      <alignment vertical="center"/>
    </xf>
    <xf numFmtId="0" fontId="13" fillId="0" borderId="0" xfId="0" applyFont="1">
      <alignment vertical="center"/>
    </xf>
    <xf numFmtId="0" fontId="16" fillId="0" borderId="0" xfId="0" applyFont="1" applyFill="1" applyAlignment="1">
      <alignment horizontal="left" vertical="center"/>
    </xf>
    <xf numFmtId="0" fontId="16" fillId="0" borderId="0" xfId="0" applyFont="1" applyAlignment="1">
      <alignment horizontal="center" vertical="center" shrinkToFit="1"/>
    </xf>
    <xf numFmtId="0" fontId="23" fillId="0" borderId="0" xfId="0" applyFont="1" applyFill="1" applyAlignment="1">
      <alignment horizontal="distributed" vertical="center"/>
    </xf>
    <xf numFmtId="0" fontId="16" fillId="0" borderId="121" xfId="0" applyFont="1" applyFill="1" applyBorder="1" applyAlignment="1">
      <alignment horizontal="left" vertical="center" wrapText="1"/>
    </xf>
    <xf numFmtId="0" fontId="16" fillId="0" borderId="116" xfId="0" applyFont="1" applyFill="1" applyBorder="1" applyAlignment="1">
      <alignment horizontal="left" vertical="center" wrapText="1"/>
    </xf>
    <xf numFmtId="0" fontId="16" fillId="0" borderId="117" xfId="0" applyFont="1" applyFill="1" applyBorder="1" applyAlignment="1">
      <alignment horizontal="left" vertical="center" wrapText="1"/>
    </xf>
    <xf numFmtId="0" fontId="16" fillId="0" borderId="165" xfId="0" applyFont="1" applyFill="1" applyBorder="1" applyAlignment="1">
      <alignment horizontal="left" vertical="center" wrapText="1"/>
    </xf>
    <xf numFmtId="0" fontId="16" fillId="0" borderId="112" xfId="0" applyFont="1" applyFill="1" applyBorder="1" applyAlignment="1">
      <alignment horizontal="left" vertical="center" wrapText="1"/>
    </xf>
    <xf numFmtId="0" fontId="16" fillId="0" borderId="138" xfId="0" applyFont="1" applyFill="1" applyBorder="1" applyAlignment="1">
      <alignment horizontal="left" vertical="center" wrapText="1"/>
    </xf>
    <xf numFmtId="0" fontId="10" fillId="0" borderId="122" xfId="0" quotePrefix="1" applyFont="1" applyFill="1" applyBorder="1" applyAlignment="1">
      <alignment horizontal="center" vertical="center" wrapText="1"/>
    </xf>
    <xf numFmtId="0" fontId="10" fillId="0" borderId="116" xfId="0" applyFont="1" applyFill="1" applyBorder="1" applyAlignment="1">
      <alignment horizontal="center" vertical="center" wrapText="1"/>
    </xf>
    <xf numFmtId="0" fontId="10" fillId="0" borderId="124" xfId="0" applyFont="1" applyFill="1" applyBorder="1" applyAlignment="1">
      <alignment horizontal="center" vertical="center" wrapText="1"/>
    </xf>
    <xf numFmtId="0" fontId="10" fillId="0" borderId="164" xfId="0" applyFont="1" applyFill="1" applyBorder="1" applyAlignment="1">
      <alignment horizontal="center" vertical="center" wrapText="1"/>
    </xf>
    <xf numFmtId="0" fontId="10" fillId="0" borderId="112"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6" fillId="0" borderId="116" xfId="0" applyFont="1" applyFill="1" applyBorder="1" applyAlignment="1">
      <alignment horizontal="center" vertical="center"/>
    </xf>
    <xf numFmtId="0" fontId="12" fillId="0" borderId="122" xfId="0" applyFont="1" applyFill="1" applyBorder="1" applyAlignment="1">
      <alignment horizontal="center" vertical="center" wrapText="1"/>
    </xf>
    <xf numFmtId="0" fontId="12" fillId="0" borderId="116" xfId="0" applyFont="1" applyFill="1" applyBorder="1" applyAlignment="1">
      <alignment horizontal="center" vertical="center" wrapText="1"/>
    </xf>
    <xf numFmtId="0" fontId="12" fillId="0" borderId="123" xfId="0" applyFont="1" applyFill="1" applyBorder="1" applyAlignment="1">
      <alignment horizontal="center" vertical="center" wrapText="1"/>
    </xf>
    <xf numFmtId="0" fontId="12" fillId="0" borderId="164" xfId="0" applyFont="1" applyFill="1" applyBorder="1" applyAlignment="1">
      <alignment horizontal="center" vertical="center" wrapText="1"/>
    </xf>
    <xf numFmtId="0" fontId="12" fillId="0" borderId="112" xfId="0"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164"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12" fillId="0" borderId="123" xfId="0" applyFont="1" applyFill="1" applyBorder="1" applyAlignment="1">
      <alignment horizontal="left" vertical="center" wrapText="1"/>
    </xf>
    <xf numFmtId="0" fontId="12" fillId="0" borderId="113" xfId="0" applyFont="1" applyFill="1" applyBorder="1" applyAlignment="1">
      <alignment horizontal="left" vertical="center" wrapText="1"/>
    </xf>
    <xf numFmtId="0" fontId="16"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35" xfId="0" applyFont="1" applyFill="1" applyBorder="1" applyAlignment="1">
      <alignment horizontal="center" vertical="center"/>
    </xf>
    <xf numFmtId="0" fontId="16" fillId="0" borderId="70" xfId="0" applyFont="1" applyFill="1" applyBorder="1" applyAlignment="1">
      <alignment horizontal="center" vertical="center" textRotation="255"/>
    </xf>
    <xf numFmtId="0" fontId="16" fillId="0" borderId="163" xfId="0" applyFont="1" applyFill="1" applyBorder="1" applyAlignment="1">
      <alignment horizontal="center" vertical="center" textRotation="255"/>
    </xf>
    <xf numFmtId="0" fontId="16" fillId="0" borderId="70" xfId="0" applyFont="1" applyFill="1" applyBorder="1" applyAlignment="1">
      <alignment horizontal="center" vertical="center"/>
    </xf>
    <xf numFmtId="0" fontId="16" fillId="0" borderId="115" xfId="0" applyFont="1" applyFill="1" applyBorder="1" applyAlignment="1">
      <alignment horizontal="center" vertical="center" wrapText="1"/>
    </xf>
    <xf numFmtId="0" fontId="16" fillId="0" borderId="124" xfId="0" applyFont="1" applyFill="1" applyBorder="1" applyAlignment="1">
      <alignment horizontal="center" vertical="center" wrapText="1"/>
    </xf>
    <xf numFmtId="0" fontId="16" fillId="0" borderId="130"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134" xfId="0" applyFont="1" applyFill="1" applyBorder="1" applyAlignment="1">
      <alignment horizontal="center" vertical="center" wrapText="1"/>
    </xf>
    <xf numFmtId="0" fontId="16" fillId="0" borderId="129" xfId="0" applyFont="1" applyFill="1" applyBorder="1" applyAlignment="1">
      <alignment horizontal="center" vertical="center" wrapText="1"/>
    </xf>
    <xf numFmtId="0" fontId="16" fillId="0" borderId="163" xfId="0" applyFont="1" applyFill="1" applyBorder="1" applyAlignment="1">
      <alignment horizontal="center" vertical="center"/>
    </xf>
    <xf numFmtId="0" fontId="21" fillId="0" borderId="112" xfId="0" applyFont="1" applyFill="1" applyBorder="1" applyAlignment="1">
      <alignment horizontal="center" vertical="top"/>
    </xf>
    <xf numFmtId="0" fontId="21" fillId="0" borderId="113" xfId="0" applyFont="1" applyFill="1" applyBorder="1" applyAlignment="1">
      <alignment horizontal="center" vertical="top"/>
    </xf>
    <xf numFmtId="0" fontId="16" fillId="0" borderId="117" xfId="0" applyFont="1" applyFill="1" applyBorder="1" applyAlignment="1">
      <alignment horizontal="center" vertical="center" wrapText="1"/>
    </xf>
    <xf numFmtId="0" fontId="16" fillId="0" borderId="111" xfId="0" applyFont="1" applyFill="1" applyBorder="1" applyAlignment="1">
      <alignment horizontal="center" vertical="center" wrapText="1"/>
    </xf>
    <xf numFmtId="0" fontId="16" fillId="0" borderId="138" xfId="0" applyFont="1" applyFill="1" applyBorder="1" applyAlignment="1">
      <alignment horizontal="center" vertical="center" wrapText="1"/>
    </xf>
    <xf numFmtId="0" fontId="16" fillId="0" borderId="157" xfId="0" applyFont="1" applyFill="1" applyBorder="1" applyAlignment="1">
      <alignment horizontal="center" vertical="center" textRotation="255"/>
    </xf>
    <xf numFmtId="0" fontId="16" fillId="0" borderId="101" xfId="0" applyFont="1" applyFill="1" applyBorder="1" applyAlignment="1">
      <alignment horizontal="center" vertical="center" textRotation="255"/>
    </xf>
    <xf numFmtId="0" fontId="16" fillId="0" borderId="5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162" xfId="0" applyFont="1" applyFill="1" applyBorder="1" applyAlignment="1">
      <alignment horizontal="center" vertical="center"/>
    </xf>
    <xf numFmtId="0" fontId="21" fillId="0" borderId="140" xfId="0" applyFont="1" applyFill="1" applyBorder="1" applyAlignment="1">
      <alignment horizontal="left" vertical="center"/>
    </xf>
    <xf numFmtId="0" fontId="21" fillId="0" borderId="159" xfId="0" applyFont="1" applyFill="1" applyBorder="1" applyAlignment="1">
      <alignment horizontal="left" vertical="center"/>
    </xf>
    <xf numFmtId="0" fontId="10" fillId="0" borderId="160" xfId="0" applyFont="1" applyFill="1" applyBorder="1" applyAlignment="1">
      <alignment horizontal="center" vertical="center"/>
    </xf>
    <xf numFmtId="0" fontId="10" fillId="0" borderId="140" xfId="0" applyFont="1" applyFill="1" applyBorder="1" applyAlignment="1">
      <alignment horizontal="center" vertical="center"/>
    </xf>
    <xf numFmtId="0" fontId="16" fillId="0" borderId="140" xfId="0" applyFont="1" applyFill="1" applyBorder="1" applyAlignment="1">
      <alignment horizontal="center" vertical="center"/>
    </xf>
    <xf numFmtId="0" fontId="16" fillId="0" borderId="161" xfId="0" applyFont="1" applyFill="1" applyBorder="1" applyAlignment="1">
      <alignment horizontal="center" vertical="center"/>
    </xf>
    <xf numFmtId="0" fontId="21" fillId="0" borderId="54" xfId="0" applyFont="1" applyFill="1" applyBorder="1" applyAlignment="1">
      <alignment horizontal="left" vertical="center"/>
    </xf>
    <xf numFmtId="0" fontId="21" fillId="0" borderId="154" xfId="0" applyFont="1" applyFill="1" applyBorder="1" applyAlignment="1">
      <alignment horizontal="left" vertical="center"/>
    </xf>
    <xf numFmtId="0" fontId="10" fillId="0" borderId="155" xfId="0" applyFont="1" applyFill="1" applyBorder="1" applyAlignment="1">
      <alignment horizontal="center" vertical="center"/>
    </xf>
    <xf numFmtId="0" fontId="10" fillId="0" borderId="54"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137" xfId="0" applyFont="1" applyFill="1" applyBorder="1" applyAlignment="1">
      <alignment horizontal="center" vertical="center"/>
    </xf>
    <xf numFmtId="0" fontId="16" fillId="0" borderId="79"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0" fontId="16" fillId="0" borderId="98" xfId="0" applyFont="1" applyFill="1" applyBorder="1" applyAlignment="1">
      <alignment horizontal="center" vertical="center" textRotation="255"/>
    </xf>
    <xf numFmtId="0" fontId="16" fillId="0" borderId="133"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7" xfId="0" applyFont="1" applyFill="1" applyBorder="1" applyAlignment="1">
      <alignment horizontal="center" vertical="center"/>
    </xf>
    <xf numFmtId="0" fontId="21" fillId="0" borderId="116" xfId="0" applyFont="1" applyFill="1" applyBorder="1" applyAlignment="1">
      <alignment horizontal="left" vertical="center"/>
    </xf>
    <xf numFmtId="0" fontId="21" fillId="0" borderId="124" xfId="0" applyFont="1" applyFill="1" applyBorder="1" applyAlignment="1">
      <alignment horizontal="left" vertical="center"/>
    </xf>
    <xf numFmtId="0" fontId="16" fillId="0" borderId="153" xfId="0" applyFont="1" applyFill="1" applyBorder="1" applyAlignment="1">
      <alignment horizontal="center" vertical="center" textRotation="255"/>
    </xf>
    <xf numFmtId="0" fontId="16" fillId="0" borderId="156" xfId="0" applyFont="1" applyFill="1" applyBorder="1" applyAlignment="1">
      <alignment horizontal="center" vertical="center" textRotation="255"/>
    </xf>
    <xf numFmtId="0" fontId="16" fillId="0" borderId="2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66" xfId="0" applyFont="1" applyFill="1" applyBorder="1" applyAlignment="1">
      <alignment horizontal="center" vertical="center"/>
    </xf>
    <xf numFmtId="0" fontId="0" fillId="0" borderId="3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66" xfId="0" applyFont="1" applyFill="1" applyBorder="1" applyAlignment="1">
      <alignment horizontal="center" vertical="top" wrapText="1"/>
    </xf>
    <xf numFmtId="0" fontId="0" fillId="0" borderId="68" xfId="0" applyFont="1" applyFill="1" applyBorder="1" applyAlignment="1">
      <alignment horizontal="center" vertical="top" wrapText="1"/>
    </xf>
    <xf numFmtId="0" fontId="0" fillId="0" borderId="67" xfId="0" applyFont="1" applyFill="1" applyBorder="1" applyAlignment="1">
      <alignment horizontal="center" vertical="top" wrapText="1"/>
    </xf>
    <xf numFmtId="0" fontId="16" fillId="0" borderId="64" xfId="0" applyFont="1" applyFill="1" applyBorder="1" applyAlignment="1">
      <alignment horizontal="center" vertical="center"/>
    </xf>
    <xf numFmtId="0" fontId="16" fillId="0" borderId="143"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46" xfId="0" applyFont="1" applyFill="1" applyBorder="1" applyAlignment="1">
      <alignment horizontal="center" vertical="center"/>
    </xf>
    <xf numFmtId="0" fontId="16" fillId="0" borderId="148" xfId="0" applyFont="1" applyFill="1" applyBorder="1" applyAlignment="1">
      <alignment horizontal="center" vertical="center"/>
    </xf>
    <xf numFmtId="0" fontId="16" fillId="0" borderId="151" xfId="0" applyFont="1" applyFill="1" applyBorder="1" applyAlignment="1">
      <alignment horizontal="center" vertical="center"/>
    </xf>
    <xf numFmtId="0" fontId="16" fillId="0" borderId="145" xfId="0" applyFont="1" applyFill="1" applyBorder="1" applyAlignment="1">
      <alignment horizontal="center" vertical="center"/>
    </xf>
    <xf numFmtId="0" fontId="16" fillId="0" borderId="147"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152" xfId="0" applyFont="1" applyFill="1" applyBorder="1" applyAlignment="1">
      <alignment horizontal="center" vertical="center"/>
    </xf>
    <xf numFmtId="0" fontId="16" fillId="0" borderId="149" xfId="0" applyFont="1" applyFill="1" applyBorder="1" applyAlignment="1">
      <alignment horizontal="center" vertical="center"/>
    </xf>
    <xf numFmtId="0" fontId="16" fillId="0" borderId="150" xfId="0" applyFont="1" applyFill="1" applyBorder="1" applyAlignment="1">
      <alignment horizontal="center" vertical="center"/>
    </xf>
    <xf numFmtId="0" fontId="0" fillId="0" borderId="64" xfId="0" applyFont="1" applyFill="1" applyBorder="1" applyAlignment="1">
      <alignment horizontal="center" wrapText="1"/>
    </xf>
    <xf numFmtId="0" fontId="0" fillId="0" borderId="69" xfId="0" applyFont="1" applyFill="1" applyBorder="1" applyAlignment="1">
      <alignment horizontal="center" wrapText="1"/>
    </xf>
    <xf numFmtId="0" fontId="0" fillId="0" borderId="65" xfId="0" applyFont="1" applyFill="1" applyBorder="1" applyAlignment="1">
      <alignment horizontal="center" wrapText="1"/>
    </xf>
    <xf numFmtId="0" fontId="21" fillId="0" borderId="69" xfId="0" applyFont="1" applyFill="1" applyBorder="1" applyAlignment="1">
      <alignment horizontal="left" vertical="center" wrapText="1"/>
    </xf>
    <xf numFmtId="0" fontId="22" fillId="0" borderId="79" xfId="0" applyFont="1" applyFill="1" applyBorder="1" applyAlignment="1">
      <alignment horizontal="center" vertical="center"/>
    </xf>
    <xf numFmtId="0" fontId="0" fillId="0" borderId="34" xfId="0" applyFont="1" applyFill="1" applyBorder="1" applyAlignment="1">
      <alignment horizontal="center" wrapText="1"/>
    </xf>
    <xf numFmtId="0" fontId="0" fillId="0" borderId="0" xfId="0" applyFont="1" applyFill="1" applyBorder="1" applyAlignment="1">
      <alignment horizontal="center" wrapText="1"/>
    </xf>
    <xf numFmtId="0" fontId="0" fillId="0" borderId="35" xfId="0" applyFont="1" applyFill="1" applyBorder="1" applyAlignment="1">
      <alignment horizontal="center" wrapText="1"/>
    </xf>
    <xf numFmtId="0" fontId="21" fillId="0" borderId="112" xfId="0" applyFont="1" applyFill="1" applyBorder="1" applyAlignment="1">
      <alignment horizontal="left" vertical="top" wrapText="1"/>
    </xf>
    <xf numFmtId="0" fontId="16" fillId="0" borderId="112" xfId="0" applyFont="1" applyFill="1" applyBorder="1" applyAlignment="1">
      <alignment horizontal="right" vertical="top"/>
    </xf>
    <xf numFmtId="0" fontId="16" fillId="0" borderId="114" xfId="0" applyFont="1" applyFill="1" applyBorder="1" applyAlignment="1">
      <alignment horizontal="right" vertical="top"/>
    </xf>
    <xf numFmtId="0" fontId="0" fillId="0" borderId="3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6" fillId="0" borderId="54" xfId="0"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137"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3" xfId="0" applyFont="1" applyFill="1" applyBorder="1" applyAlignment="1">
      <alignment horizontal="center" vertical="center"/>
    </xf>
    <xf numFmtId="0" fontId="16" fillId="0" borderId="7" xfId="0" applyFont="1" applyFill="1" applyBorder="1" applyAlignment="1">
      <alignment horizontal="center" vertical="center" textRotation="255"/>
    </xf>
    <xf numFmtId="0" fontId="16" fillId="0" borderId="8" xfId="0" applyFont="1" applyFill="1" applyBorder="1" applyAlignment="1">
      <alignment horizontal="center" vertical="center"/>
    </xf>
    <xf numFmtId="0" fontId="21" fillId="0" borderId="54" xfId="0" applyFont="1" applyFill="1" applyBorder="1" applyAlignment="1">
      <alignment horizontal="left" vertical="center" wrapText="1"/>
    </xf>
    <xf numFmtId="0" fontId="16" fillId="0" borderId="54" xfId="0" applyFont="1" applyFill="1" applyBorder="1" applyAlignment="1">
      <alignment horizontal="right" vertical="center" wrapText="1"/>
    </xf>
    <xf numFmtId="0" fontId="16" fillId="0" borderId="54" xfId="0" applyFont="1" applyFill="1" applyBorder="1" applyAlignment="1">
      <alignment horizontal="center" vertical="center" wrapText="1"/>
    </xf>
    <xf numFmtId="0" fontId="16" fillId="0" borderId="137" xfId="0" applyFont="1" applyFill="1" applyBorder="1" applyAlignment="1">
      <alignment horizontal="center" vertical="center" wrapText="1"/>
    </xf>
    <xf numFmtId="0" fontId="0" fillId="0" borderId="54" xfId="0" applyFont="1" applyFill="1" applyBorder="1" applyAlignment="1">
      <alignment horizontal="right" vertical="center" wrapText="1"/>
    </xf>
    <xf numFmtId="0" fontId="20" fillId="0" borderId="116"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142" xfId="0" applyFont="1" applyFill="1" applyBorder="1" applyAlignment="1">
      <alignment horizontal="left" vertical="center" wrapText="1"/>
    </xf>
    <xf numFmtId="6" fontId="20" fillId="0" borderId="142" xfId="2" applyFont="1" applyFill="1" applyBorder="1" applyAlignment="1">
      <alignment horizontal="center" vertical="center"/>
    </xf>
    <xf numFmtId="0" fontId="3" fillId="0" borderId="70"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143" xfId="0" applyFont="1" applyFill="1" applyBorder="1" applyAlignment="1">
      <alignment horizontal="center" vertical="center" wrapText="1"/>
    </xf>
    <xf numFmtId="0" fontId="3" fillId="0" borderId="144" xfId="0" applyFont="1" applyFill="1" applyBorder="1" applyAlignment="1">
      <alignment horizontal="center" vertical="center"/>
    </xf>
    <xf numFmtId="0" fontId="16" fillId="0" borderId="135"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132" xfId="0" applyFont="1" applyFill="1" applyBorder="1" applyAlignment="1">
      <alignment horizontal="center" vertical="center" wrapText="1"/>
    </xf>
    <xf numFmtId="0" fontId="16" fillId="0" borderId="112"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3"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3" fillId="0" borderId="139" xfId="0" applyFont="1" applyFill="1" applyBorder="1" applyAlignment="1">
      <alignment horizontal="left" vertical="center" wrapText="1"/>
    </xf>
    <xf numFmtId="0" fontId="13" fillId="0" borderId="140" xfId="0" applyFont="1" applyFill="1" applyBorder="1" applyAlignment="1">
      <alignment horizontal="left" vertical="center" wrapText="1"/>
    </xf>
    <xf numFmtId="0" fontId="13" fillId="0" borderId="54" xfId="0" applyFont="1" applyFill="1" applyBorder="1" applyAlignment="1">
      <alignment horizontal="center" vertical="center"/>
    </xf>
    <xf numFmtId="0" fontId="16" fillId="0" borderId="134"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127" xfId="0" applyFont="1" applyFill="1" applyBorder="1" applyAlignment="1">
      <alignment horizontal="center" vertical="center" shrinkToFit="1"/>
    </xf>
    <xf numFmtId="0" fontId="16" fillId="0" borderId="4" xfId="0" applyFont="1" applyFill="1" applyBorder="1" applyAlignment="1">
      <alignment horizontal="center" vertical="center" wrapText="1"/>
    </xf>
    <xf numFmtId="0" fontId="16" fillId="0" borderId="97" xfId="0" applyFont="1" applyFill="1" applyBorder="1" applyAlignment="1">
      <alignment horizontal="center" vertical="center" wrapText="1"/>
    </xf>
    <xf numFmtId="0" fontId="13" fillId="0" borderId="4" xfId="0" applyFont="1" applyFill="1" applyBorder="1" applyAlignment="1">
      <alignment horizontal="center" vertical="center"/>
    </xf>
    <xf numFmtId="0" fontId="16" fillId="0" borderId="136" xfId="0" applyFont="1" applyFill="1" applyBorder="1" applyAlignment="1">
      <alignment horizontal="center" vertical="center" wrapText="1"/>
    </xf>
    <xf numFmtId="0" fontId="13" fillId="0" borderId="69" xfId="0" applyFont="1" applyFill="1" applyBorder="1" applyAlignment="1">
      <alignment horizontal="left" vertical="center"/>
    </xf>
    <xf numFmtId="0" fontId="13" fillId="0" borderId="8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4" xfId="0" applyFont="1" applyFill="1" applyBorder="1" applyAlignment="1">
      <alignment horizontal="left" vertical="center"/>
    </xf>
    <xf numFmtId="0" fontId="16" fillId="0" borderId="133" xfId="0" applyFont="1" applyFill="1" applyBorder="1" applyAlignment="1">
      <alignment horizontal="center" vertical="center" wrapText="1"/>
    </xf>
    <xf numFmtId="0" fontId="13" fillId="0" borderId="133" xfId="0" applyFont="1" applyFill="1" applyBorder="1" applyAlignment="1">
      <alignment horizontal="left" vertical="center"/>
    </xf>
    <xf numFmtId="0" fontId="13" fillId="0" borderId="69"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0" xfId="0" applyFont="1" applyFill="1" applyBorder="1" applyAlignment="1">
      <alignment horizontal="center" vertical="center"/>
    </xf>
    <xf numFmtId="0" fontId="16" fillId="0" borderId="134" xfId="0" applyFont="1" applyFill="1" applyBorder="1" applyAlignment="1">
      <alignment horizontal="center" vertical="top" shrinkToFit="1"/>
    </xf>
    <xf numFmtId="0" fontId="16" fillId="0" borderId="68" xfId="0" applyFont="1" applyFill="1" applyBorder="1" applyAlignment="1">
      <alignment horizontal="center" vertical="top" shrinkToFit="1"/>
    </xf>
    <xf numFmtId="0" fontId="16" fillId="0" borderId="127" xfId="0" applyFont="1" applyFill="1" applyBorder="1" applyAlignment="1">
      <alignment horizontal="center" vertical="top" shrinkToFit="1"/>
    </xf>
    <xf numFmtId="0" fontId="16" fillId="0" borderId="39" xfId="0" applyFont="1" applyFill="1" applyBorder="1" applyAlignment="1">
      <alignment horizontal="center" vertical="center"/>
    </xf>
    <xf numFmtId="0" fontId="16" fillId="0" borderId="131" xfId="0" applyFont="1" applyFill="1" applyBorder="1" applyAlignment="1">
      <alignment horizontal="center" vertical="center"/>
    </xf>
    <xf numFmtId="0" fontId="16" fillId="0" borderId="64" xfId="0" applyFont="1" applyFill="1" applyBorder="1" applyAlignment="1">
      <alignment horizontal="left" vertical="center"/>
    </xf>
    <xf numFmtId="0" fontId="16" fillId="0" borderId="69" xfId="0" applyFont="1" applyFill="1" applyBorder="1" applyAlignment="1">
      <alignment horizontal="left" vertical="center"/>
    </xf>
    <xf numFmtId="0" fontId="16" fillId="0" borderId="81" xfId="0" applyFont="1" applyFill="1" applyBorder="1" applyAlignment="1">
      <alignment horizontal="left" vertical="center"/>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127" xfId="0" applyFont="1" applyFill="1" applyBorder="1" applyAlignment="1">
      <alignment horizontal="center" vertical="top"/>
    </xf>
    <xf numFmtId="0" fontId="13" fillId="0" borderId="68" xfId="0" applyFont="1" applyFill="1" applyBorder="1" applyAlignment="1">
      <alignment horizontal="center" vertical="center"/>
    </xf>
    <xf numFmtId="0" fontId="16" fillId="0" borderId="135" xfId="0" applyFont="1" applyFill="1" applyBorder="1" applyAlignment="1">
      <alignment horizontal="center" shrinkToFit="1"/>
    </xf>
    <xf numFmtId="0" fontId="16" fillId="0" borderId="69" xfId="0" applyFont="1" applyFill="1" applyBorder="1" applyAlignment="1">
      <alignment horizontal="center" shrinkToFit="1"/>
    </xf>
    <xf numFmtId="0" fontId="16" fillId="0" borderId="132" xfId="0" applyFont="1" applyFill="1" applyBorder="1" applyAlignment="1">
      <alignment horizontal="center" shrinkToFit="1"/>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62" xfId="0" applyFont="1" applyFill="1" applyBorder="1" applyAlignment="1">
      <alignment horizontal="center"/>
    </xf>
    <xf numFmtId="0" fontId="16" fillId="0" borderId="64" xfId="0" applyFont="1" applyFill="1" applyBorder="1" applyAlignment="1">
      <alignment horizontal="center"/>
    </xf>
    <xf numFmtId="0" fontId="13" fillId="0" borderId="133" xfId="0" applyFont="1" applyFill="1" applyBorder="1" applyAlignment="1">
      <alignment horizontal="center" vertical="center"/>
    </xf>
    <xf numFmtId="0" fontId="13" fillId="0" borderId="38" xfId="0" applyFont="1" applyFill="1" applyBorder="1" applyAlignment="1">
      <alignment horizontal="center" vertical="center"/>
    </xf>
    <xf numFmtId="0" fontId="16" fillId="0" borderId="69" xfId="0" applyFont="1" applyFill="1" applyBorder="1" applyAlignment="1">
      <alignment horizontal="center"/>
    </xf>
    <xf numFmtId="0" fontId="16" fillId="0" borderId="132" xfId="0" applyFont="1" applyFill="1" applyBorder="1" applyAlignment="1">
      <alignment horizontal="center"/>
    </xf>
    <xf numFmtId="0" fontId="16" fillId="0" borderId="125"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1"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126"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128"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7" xfId="0" applyFont="1" applyFill="1" applyBorder="1" applyAlignment="1">
      <alignment horizontal="center" vertical="center"/>
    </xf>
    <xf numFmtId="0" fontId="16" fillId="0" borderId="128" xfId="0" applyFont="1" applyFill="1" applyBorder="1" applyAlignment="1">
      <alignment horizontal="center" vertical="top"/>
    </xf>
    <xf numFmtId="0" fontId="16" fillId="0" borderId="67" xfId="0" applyFont="1" applyFill="1" applyBorder="1" applyAlignment="1">
      <alignment horizontal="center" vertical="top"/>
    </xf>
    <xf numFmtId="0" fontId="10" fillId="0" borderId="69" xfId="0" applyFont="1" applyFill="1" applyBorder="1" applyAlignment="1">
      <alignment horizontal="center" vertical="center"/>
    </xf>
    <xf numFmtId="0" fontId="10" fillId="0" borderId="68"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117" xfId="0" applyFont="1" applyFill="1" applyBorder="1" applyAlignment="1">
      <alignment horizontal="center" vertical="center"/>
    </xf>
    <xf numFmtId="0" fontId="13" fillId="0" borderId="118" xfId="0" applyFont="1" applyFill="1" applyBorder="1" applyAlignment="1">
      <alignment horizontal="center" vertical="center"/>
    </xf>
    <xf numFmtId="0" fontId="13" fillId="0" borderId="119" xfId="0" applyFont="1" applyFill="1" applyBorder="1" applyAlignment="1">
      <alignment horizontal="center" vertical="center"/>
    </xf>
    <xf numFmtId="0" fontId="13" fillId="0" borderId="120" xfId="0" applyFont="1" applyFill="1" applyBorder="1" applyAlignment="1">
      <alignment horizontal="center" vertical="center"/>
    </xf>
    <xf numFmtId="0" fontId="16" fillId="0" borderId="121" xfId="0" applyFont="1" applyFill="1" applyBorder="1" applyAlignment="1">
      <alignment horizontal="center"/>
    </xf>
    <xf numFmtId="0" fontId="16" fillId="0" borderId="116" xfId="0" applyFont="1" applyFill="1" applyBorder="1" applyAlignment="1">
      <alignment horizontal="center"/>
    </xf>
    <xf numFmtId="0" fontId="16" fillId="0" borderId="122" xfId="0" applyFont="1" applyFill="1" applyBorder="1" applyAlignment="1">
      <alignment horizontal="center"/>
    </xf>
    <xf numFmtId="0" fontId="16" fillId="0" borderId="123" xfId="0" applyFont="1" applyFill="1" applyBorder="1" applyAlignment="1">
      <alignment horizontal="center"/>
    </xf>
    <xf numFmtId="0" fontId="16" fillId="0" borderId="121" xfId="0" applyFont="1" applyFill="1" applyBorder="1" applyAlignment="1">
      <alignment horizontal="left" vertical="center"/>
    </xf>
    <xf numFmtId="0" fontId="16" fillId="0" borderId="116" xfId="0" applyFont="1" applyFill="1" applyBorder="1" applyAlignment="1">
      <alignment horizontal="left" vertical="center"/>
    </xf>
    <xf numFmtId="0" fontId="16" fillId="0" borderId="124" xfId="0" applyFont="1" applyFill="1" applyBorder="1" applyAlignment="1">
      <alignment horizontal="left" vertical="center"/>
    </xf>
    <xf numFmtId="0" fontId="16" fillId="0" borderId="0" xfId="0" applyFont="1" applyFill="1" applyAlignment="1">
      <alignment horizontal="center" vertical="center"/>
    </xf>
    <xf numFmtId="0" fontId="11" fillId="0" borderId="0" xfId="0" applyFont="1" applyFill="1" applyBorder="1" applyAlignment="1">
      <alignment horizontal="distributed" vertical="top"/>
    </xf>
    <xf numFmtId="0" fontId="10" fillId="0" borderId="0" xfId="0" applyFont="1" applyFill="1" applyBorder="1" applyAlignment="1">
      <alignment horizontal="center" vertical="top"/>
    </xf>
    <xf numFmtId="0" fontId="16" fillId="0" borderId="112" xfId="0" applyFont="1" applyFill="1" applyBorder="1" applyAlignment="1">
      <alignment horizontal="left" vertical="center"/>
    </xf>
    <xf numFmtId="0" fontId="16" fillId="0" borderId="112" xfId="0" applyFont="1" applyFill="1" applyBorder="1" applyAlignment="1">
      <alignment horizontal="center" vertical="center"/>
    </xf>
    <xf numFmtId="0" fontId="13" fillId="0" borderId="112" xfId="0" applyFont="1" applyFill="1" applyBorder="1" applyAlignment="1">
      <alignment horizontal="center" vertical="center"/>
    </xf>
    <xf numFmtId="0" fontId="16" fillId="0" borderId="0" xfId="0" applyFont="1" applyAlignment="1">
      <alignment horizontal="center" shrinkToFit="1"/>
    </xf>
    <xf numFmtId="0" fontId="17" fillId="0" borderId="0" xfId="0" applyFont="1" applyAlignment="1">
      <alignment horizontal="distributed"/>
    </xf>
    <xf numFmtId="0" fontId="15" fillId="0" borderId="0" xfId="0" applyFont="1" applyAlignment="1">
      <alignment horizontal="center" vertical="center"/>
    </xf>
    <xf numFmtId="0" fontId="18" fillId="0" borderId="0" xfId="0" applyFont="1" applyFill="1" applyBorder="1" applyAlignment="1">
      <alignment horizontal="distributed" vertical="center"/>
    </xf>
    <xf numFmtId="0" fontId="18" fillId="0" borderId="0" xfId="0"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7" fillId="2" borderId="61" xfId="0" applyFont="1" applyFill="1" applyBorder="1" applyAlignment="1">
      <alignment horizontal="center" vertical="center"/>
    </xf>
    <xf numFmtId="0" fontId="0" fillId="2" borderId="57" xfId="0" applyFill="1" applyBorder="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7" fillId="0" borderId="62" xfId="0" applyFont="1" applyBorder="1" applyAlignment="1">
      <alignment horizontal="center" vertical="center"/>
    </xf>
    <xf numFmtId="0" fontId="7" fillId="0" borderId="39" xfId="0" applyFont="1" applyBorder="1" applyAlignment="1">
      <alignment horizontal="center" vertical="center"/>
    </xf>
    <xf numFmtId="0" fontId="7" fillId="0" borderId="63" xfId="0" applyFont="1" applyBorder="1" applyAlignment="1">
      <alignment horizontal="center" vertical="center"/>
    </xf>
    <xf numFmtId="0" fontId="4" fillId="0" borderId="62"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2" xfId="0" applyFont="1" applyBorder="1" applyAlignment="1">
      <alignment horizontal="center" vertical="center"/>
    </xf>
    <xf numFmtId="0" fontId="4" fillId="0" borderId="39"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3" xfId="0" applyFont="1" applyBorder="1" applyAlignment="1">
      <alignment horizontal="center" vertical="center"/>
    </xf>
    <xf numFmtId="0" fontId="4" fillId="0" borderId="54" xfId="0" applyFont="1" applyBorder="1" applyAlignment="1">
      <alignment horizontal="center" vertical="center"/>
    </xf>
    <xf numFmtId="0" fontId="4" fillId="0" borderId="8" xfId="0" applyFont="1" applyBorder="1" applyAlignment="1">
      <alignment horizontal="center" vertical="center"/>
    </xf>
    <xf numFmtId="0" fontId="7" fillId="2" borderId="42" xfId="0" applyFont="1" applyFill="1" applyBorder="1" applyAlignment="1">
      <alignment horizontal="center" vertical="center"/>
    </xf>
    <xf numFmtId="0" fontId="7" fillId="2" borderId="45" xfId="0" applyFont="1" applyFill="1" applyBorder="1" applyAlignment="1">
      <alignment horizontal="center" vertical="center"/>
    </xf>
    <xf numFmtId="176" fontId="7" fillId="2" borderId="46" xfId="0" applyNumberFormat="1" applyFont="1" applyFill="1" applyBorder="1" applyAlignment="1">
      <alignment horizontal="right" vertical="center"/>
    </xf>
    <xf numFmtId="176" fontId="7" fillId="2" borderId="60" xfId="0" applyNumberFormat="1" applyFont="1" applyFill="1" applyBorder="1" applyAlignment="1">
      <alignment horizontal="right"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3" fontId="12" fillId="0" borderId="112" xfId="0" applyNumberFormat="1" applyFont="1" applyBorder="1" applyAlignment="1">
      <alignment horizontal="center" vertical="center"/>
    </xf>
    <xf numFmtId="0" fontId="0" fillId="0" borderId="112" xfId="0" applyBorder="1" applyAlignment="1">
      <alignment horizontal="left" vertical="center"/>
    </xf>
    <xf numFmtId="0" fontId="0" fillId="0" borderId="114" xfId="0" applyBorder="1" applyAlignment="1">
      <alignment horizontal="left" vertical="center"/>
    </xf>
    <xf numFmtId="0" fontId="14" fillId="4" borderId="0" xfId="0" applyFont="1" applyFill="1" applyAlignment="1">
      <alignment horizontal="center" vertical="center"/>
    </xf>
    <xf numFmtId="56" fontId="0" fillId="0" borderId="39" xfId="0" applyNumberFormat="1" applyBorder="1" applyAlignment="1">
      <alignment horizontal="center" vertical="top" shrinkToFit="1"/>
    </xf>
    <xf numFmtId="0" fontId="0" fillId="0" borderId="39" xfId="0" applyBorder="1" applyAlignment="1">
      <alignment horizontal="center" vertical="top" shrinkToFit="1"/>
    </xf>
    <xf numFmtId="0" fontId="0" fillId="0" borderId="103" xfId="0" applyBorder="1" applyAlignment="1">
      <alignment horizontal="center" vertical="top" shrinkToFit="1"/>
    </xf>
    <xf numFmtId="0" fontId="11" fillId="0" borderId="62"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63" xfId="0" applyFont="1" applyBorder="1" applyAlignment="1">
      <alignment horizontal="center" vertical="center" shrinkToFit="1"/>
    </xf>
    <xf numFmtId="0" fontId="11" fillId="3" borderId="83" xfId="0" applyFont="1" applyFill="1" applyBorder="1" applyAlignment="1">
      <alignment horizontal="right" vertical="center"/>
    </xf>
    <xf numFmtId="0" fontId="11" fillId="3" borderId="84" xfId="0" applyFont="1" applyFill="1" applyBorder="1" applyAlignment="1">
      <alignment horizontal="right" vertical="center"/>
    </xf>
    <xf numFmtId="0" fontId="11" fillId="3" borderId="85" xfId="0" applyFont="1" applyFill="1" applyBorder="1" applyAlignment="1">
      <alignment horizontal="right" vertical="center"/>
    </xf>
    <xf numFmtId="0" fontId="11" fillId="3" borderId="13" xfId="0" applyFont="1" applyFill="1" applyBorder="1" applyAlignment="1">
      <alignment horizontal="right" vertical="center"/>
    </xf>
    <xf numFmtId="0" fontId="11" fillId="3" borderId="20" xfId="0" applyFont="1" applyFill="1" applyBorder="1" applyAlignment="1">
      <alignment horizontal="right" vertical="center"/>
    </xf>
    <xf numFmtId="0" fontId="11" fillId="3" borderId="87" xfId="0" applyFont="1" applyFill="1" applyBorder="1" applyAlignment="1">
      <alignment horizontal="right" vertical="center"/>
    </xf>
    <xf numFmtId="0" fontId="11" fillId="3" borderId="100" xfId="0" applyFont="1" applyFill="1" applyBorder="1" applyAlignment="1">
      <alignment horizontal="right" vertical="center"/>
    </xf>
    <xf numFmtId="0" fontId="11" fillId="3" borderId="94" xfId="0" applyFont="1" applyFill="1" applyBorder="1" applyAlignment="1">
      <alignment horizontal="right" vertical="center"/>
    </xf>
    <xf numFmtId="0" fontId="11" fillId="3" borderId="101" xfId="0" applyFont="1" applyFill="1" applyBorder="1" applyAlignment="1">
      <alignment horizontal="right" vertical="center"/>
    </xf>
    <xf numFmtId="0" fontId="11" fillId="3" borderId="109" xfId="0" applyFont="1" applyFill="1" applyBorder="1" applyAlignment="1">
      <alignment horizontal="right" vertical="center"/>
    </xf>
    <xf numFmtId="0" fontId="11" fillId="3" borderId="24" xfId="0" applyFont="1" applyFill="1" applyBorder="1" applyAlignment="1">
      <alignment horizontal="right" vertical="center"/>
    </xf>
    <xf numFmtId="0" fontId="11" fillId="3" borderId="91" xfId="0" applyFont="1" applyFill="1" applyBorder="1" applyAlignment="1">
      <alignment horizontal="right" vertical="center"/>
    </xf>
    <xf numFmtId="0" fontId="11" fillId="3" borderId="95" xfId="0" applyFont="1" applyFill="1" applyBorder="1" applyAlignment="1">
      <alignment horizontal="right" vertical="center"/>
    </xf>
    <xf numFmtId="0" fontId="11" fillId="3" borderId="54" xfId="0" applyFont="1" applyFill="1" applyBorder="1" applyAlignment="1">
      <alignment horizontal="right" vertical="center"/>
    </xf>
    <xf numFmtId="0" fontId="11" fillId="3" borderId="97" xfId="0" applyFont="1" applyFill="1" applyBorder="1" applyAlignment="1">
      <alignment horizontal="right" vertical="center"/>
    </xf>
    <xf numFmtId="0" fontId="0" fillId="0" borderId="0" xfId="0" applyAlignment="1">
      <alignment horizontal="center" vertical="center"/>
    </xf>
    <xf numFmtId="0" fontId="10" fillId="0" borderId="71" xfId="0" applyFont="1" applyBorder="1" applyAlignment="1">
      <alignment horizontal="center" vertical="center" textRotation="255" shrinkToFit="1"/>
    </xf>
    <xf numFmtId="0" fontId="13" fillId="0" borderId="79" xfId="0" applyFont="1" applyBorder="1" applyAlignment="1">
      <alignment vertical="center" textRotation="255" shrinkToFit="1"/>
    </xf>
    <xf numFmtId="0" fontId="13" fillId="0" borderId="102" xfId="0" applyFont="1" applyBorder="1" applyAlignment="1">
      <alignment vertical="center" textRotation="255" shrinkToFit="1"/>
    </xf>
    <xf numFmtId="0" fontId="10" fillId="0" borderId="72"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1" fillId="0" borderId="39" xfId="0" applyFont="1" applyBorder="1" applyAlignment="1">
      <alignment horizontal="center" shrinkToFit="1"/>
    </xf>
    <xf numFmtId="0" fontId="11" fillId="3" borderId="68" xfId="0" applyFont="1" applyFill="1" applyBorder="1" applyAlignment="1">
      <alignment horizontal="right" vertical="center"/>
    </xf>
    <xf numFmtId="0" fontId="0" fillId="0" borderId="39" xfId="0" applyBorder="1" applyAlignment="1">
      <alignment vertical="center" shrinkToFit="1"/>
    </xf>
    <xf numFmtId="0" fontId="0" fillId="0" borderId="63" xfId="0" applyBorder="1" applyAlignment="1">
      <alignment vertical="center" shrinkToFit="1"/>
    </xf>
    <xf numFmtId="0" fontId="10" fillId="0" borderId="68" xfId="0" applyFont="1" applyBorder="1" applyAlignment="1">
      <alignment horizontal="left" vertical="center"/>
    </xf>
    <xf numFmtId="0" fontId="10" fillId="0" borderId="64" xfId="0" applyFont="1" applyBorder="1" applyAlignment="1">
      <alignment horizontal="center" vertical="center"/>
    </xf>
    <xf numFmtId="0" fontId="10" fillId="0" borderId="65" xfId="0" applyFont="1" applyBorder="1" applyAlignment="1">
      <alignment vertical="center"/>
    </xf>
    <xf numFmtId="0" fontId="10" fillId="0" borderId="66" xfId="0" applyFont="1" applyBorder="1" applyAlignment="1">
      <alignment vertical="center"/>
    </xf>
    <xf numFmtId="0" fontId="10" fillId="0" borderId="67" xfId="0" applyFont="1" applyBorder="1" applyAlignment="1">
      <alignment vertical="center"/>
    </xf>
    <xf numFmtId="0" fontId="12" fillId="0" borderId="64" xfId="0" applyFont="1" applyBorder="1" applyAlignment="1">
      <alignment horizontal="center" vertical="center"/>
    </xf>
    <xf numFmtId="0" fontId="12" fillId="0" borderId="69"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8" xfId="0" applyFont="1" applyBorder="1" applyAlignment="1">
      <alignment horizontal="center" vertical="center"/>
    </xf>
    <xf numFmtId="0" fontId="12" fillId="0" borderId="67" xfId="0" applyFont="1" applyBorder="1" applyAlignment="1">
      <alignment horizontal="center" vertical="center"/>
    </xf>
    <xf numFmtId="0" fontId="10" fillId="0" borderId="70" xfId="0" applyFont="1" applyBorder="1" applyAlignment="1">
      <alignment horizontal="center" vertical="center"/>
    </xf>
    <xf numFmtId="0" fontId="12" fillId="0" borderId="70"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1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0" fillId="0" borderId="0" xfId="0" applyFont="1" applyAlignment="1">
      <alignment vertical="top"/>
    </xf>
    <xf numFmtId="0" fontId="3" fillId="0" borderId="0" xfId="0" applyFont="1" applyAlignment="1">
      <alignment vertical="top"/>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112" xfId="0" applyFont="1" applyBorder="1" applyAlignment="1">
      <alignment horizontal="right" vertical="center"/>
    </xf>
    <xf numFmtId="0" fontId="0" fillId="0" borderId="71" xfId="0" applyFont="1" applyBorder="1" applyAlignment="1">
      <alignment horizontal="center" vertical="center"/>
    </xf>
    <xf numFmtId="0" fontId="0" fillId="0" borderId="166" xfId="0" applyFont="1" applyBorder="1" applyAlignment="1">
      <alignment horizontal="center" vertical="center"/>
    </xf>
    <xf numFmtId="0" fontId="0" fillId="0" borderId="119" xfId="0" applyFont="1" applyBorder="1" applyAlignment="1">
      <alignment horizontal="center" vertical="center"/>
    </xf>
    <xf numFmtId="0" fontId="0" fillId="0" borderId="167" xfId="0" applyFont="1" applyBorder="1" applyAlignment="1">
      <alignment horizontal="center" vertical="center"/>
    </xf>
    <xf numFmtId="0" fontId="27" fillId="0" borderId="168" xfId="0" applyFont="1" applyBorder="1" applyAlignment="1">
      <alignment horizontal="center" vertical="center"/>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7" fillId="0" borderId="96" xfId="0" applyFont="1" applyBorder="1" applyAlignment="1">
      <alignment horizontal="center" vertical="center"/>
    </xf>
    <xf numFmtId="0" fontId="27" fillId="0" borderId="79" xfId="0" applyFont="1" applyBorder="1" applyAlignment="1">
      <alignment horizontal="center" vertical="center"/>
    </xf>
    <xf numFmtId="0" fontId="11" fillId="0" borderId="3" xfId="0" applyFont="1" applyBorder="1" applyAlignment="1">
      <alignment horizontal="center" vertical="center"/>
    </xf>
    <xf numFmtId="0" fontId="11" fillId="0" borderId="54"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left" vertical="center"/>
    </xf>
    <xf numFmtId="0" fontId="11" fillId="0" borderId="54" xfId="0" applyFont="1" applyBorder="1" applyAlignment="1">
      <alignment horizontal="left" vertical="center"/>
    </xf>
    <xf numFmtId="0" fontId="11" fillId="0" borderId="137" xfId="0" applyFont="1" applyBorder="1" applyAlignment="1">
      <alignment horizontal="left" vertical="center"/>
    </xf>
    <xf numFmtId="0" fontId="27" fillId="0" borderId="169" xfId="0" applyFont="1" applyBorder="1" applyAlignment="1">
      <alignment horizontal="center" vertical="center"/>
    </xf>
    <xf numFmtId="0" fontId="11" fillId="0" borderId="3" xfId="0" applyFont="1" applyBorder="1" applyAlignment="1">
      <alignment vertical="center"/>
    </xf>
    <xf numFmtId="0" fontId="11" fillId="0" borderId="54" xfId="0" applyFont="1" applyBorder="1" applyAlignment="1">
      <alignment horizontal="center" vertical="center"/>
    </xf>
    <xf numFmtId="0" fontId="11" fillId="0" borderId="54" xfId="0" applyFont="1" applyBorder="1" applyAlignment="1">
      <alignment vertical="center"/>
    </xf>
    <xf numFmtId="0" fontId="11" fillId="0" borderId="137" xfId="0" applyFont="1" applyBorder="1" applyAlignment="1">
      <alignment vertical="center"/>
    </xf>
    <xf numFmtId="0" fontId="27" fillId="0" borderId="170" xfId="0" applyFont="1" applyBorder="1" applyAlignment="1">
      <alignment horizontal="center" vertical="center"/>
    </xf>
    <xf numFmtId="0" fontId="27" fillId="0" borderId="64" xfId="0" applyFont="1" applyBorder="1" applyAlignment="1">
      <alignment horizontal="center" vertical="center"/>
    </xf>
    <xf numFmtId="0" fontId="27" fillId="0" borderId="69" xfId="0" applyFont="1" applyBorder="1" applyAlignment="1">
      <alignment horizontal="center" vertical="center"/>
    </xf>
    <xf numFmtId="0" fontId="11" fillId="0" borderId="65" xfId="0" applyFont="1" applyBorder="1" applyAlignment="1">
      <alignment horizontal="right" vertical="center"/>
    </xf>
    <xf numFmtId="0" fontId="11" fillId="0" borderId="64" xfId="0" applyFont="1" applyBorder="1" applyAlignment="1">
      <alignment horizontal="center" vertical="center"/>
    </xf>
    <xf numFmtId="0" fontId="11" fillId="0" borderId="69" xfId="0" applyFont="1" applyBorder="1" applyAlignment="1">
      <alignment horizontal="center" vertical="center"/>
    </xf>
    <xf numFmtId="0" fontId="11" fillId="0" borderId="69" xfId="0" applyFont="1" applyBorder="1" applyAlignment="1">
      <alignment vertical="center"/>
    </xf>
    <xf numFmtId="0" fontId="11" fillId="0" borderId="81" xfId="0" applyFont="1" applyBorder="1" applyAlignment="1">
      <alignment vertical="center"/>
    </xf>
    <xf numFmtId="0" fontId="27" fillId="0" borderId="171" xfId="0" applyFont="1" applyBorder="1" applyAlignment="1">
      <alignment horizontal="center" vertical="center"/>
    </xf>
    <xf numFmtId="0" fontId="27" fillId="0" borderId="66" xfId="0" applyFont="1" applyBorder="1" applyAlignment="1">
      <alignment horizontal="center" vertical="center"/>
    </xf>
    <xf numFmtId="0" fontId="27" fillId="0" borderId="68" xfId="0" applyFont="1" applyBorder="1" applyAlignment="1">
      <alignment horizontal="center" vertical="center"/>
    </xf>
    <xf numFmtId="0" fontId="11" fillId="0" borderId="67" xfId="0" applyFont="1" applyBorder="1" applyAlignment="1">
      <alignment horizontal="right" vertical="center"/>
    </xf>
    <xf numFmtId="0" fontId="11" fillId="0" borderId="66" xfId="0" applyFont="1" applyBorder="1" applyAlignment="1">
      <alignment horizontal="center" vertical="center"/>
    </xf>
    <xf numFmtId="0" fontId="11" fillId="0" borderId="68" xfId="0" applyFont="1" applyBorder="1" applyAlignment="1">
      <alignment horizontal="center" vertical="center"/>
    </xf>
    <xf numFmtId="0" fontId="11" fillId="0" borderId="68" xfId="0" applyFont="1" applyBorder="1" applyAlignment="1">
      <alignment vertical="center"/>
    </xf>
    <xf numFmtId="0" fontId="11" fillId="0" borderId="129" xfId="0" applyFont="1" applyBorder="1" applyAlignment="1">
      <alignment vertical="center"/>
    </xf>
    <xf numFmtId="0" fontId="11" fillId="0" borderId="65" xfId="0" applyFont="1" applyBorder="1" applyAlignment="1">
      <alignment horizontal="center" vertical="center"/>
    </xf>
    <xf numFmtId="0" fontId="11" fillId="0" borderId="81"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11" fillId="0" borderId="39" xfId="0" applyFont="1" applyBorder="1" applyAlignment="1">
      <alignment horizontal="center" vertical="center"/>
    </xf>
    <xf numFmtId="0" fontId="28" fillId="0" borderId="62" xfId="0" applyFont="1" applyBorder="1" applyAlignment="1">
      <alignment horizontal="center" vertical="center"/>
    </xf>
    <xf numFmtId="0" fontId="28" fillId="0" borderId="0" xfId="0" applyFont="1" applyBorder="1" applyAlignment="1">
      <alignment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9" fillId="0" borderId="172" xfId="0" applyFont="1" applyBorder="1" applyAlignment="1">
      <alignment horizontal="center" vertical="center"/>
    </xf>
    <xf numFmtId="0" fontId="28" fillId="0" borderId="63" xfId="0" applyFont="1" applyBorder="1" applyAlignment="1">
      <alignment horizontal="center" vertical="center"/>
    </xf>
    <xf numFmtId="0" fontId="28" fillId="0" borderId="69" xfId="0" applyFont="1" applyBorder="1" applyAlignment="1">
      <alignment vertical="center"/>
    </xf>
    <xf numFmtId="0" fontId="11" fillId="0" borderId="67" xfId="0" applyFont="1" applyBorder="1" applyAlignment="1">
      <alignment horizontal="center" vertical="center"/>
    </xf>
    <xf numFmtId="0" fontId="11" fillId="0" borderId="129" xfId="0" applyFont="1" applyBorder="1" applyAlignment="1">
      <alignment horizontal="center" vertical="center"/>
    </xf>
    <xf numFmtId="0" fontId="11" fillId="0" borderId="69" xfId="0" applyFont="1" applyBorder="1" applyAlignment="1">
      <alignment horizontal="right" vertical="center"/>
    </xf>
    <xf numFmtId="0" fontId="11" fillId="0" borderId="83" xfId="0" applyFont="1" applyBorder="1" applyAlignment="1">
      <alignment horizontal="left" vertical="center"/>
    </xf>
    <xf numFmtId="0" fontId="11" fillId="0" borderId="84" xfId="0" applyFont="1" applyBorder="1" applyAlignment="1">
      <alignment horizontal="left" vertical="center"/>
    </xf>
    <xf numFmtId="0" fontId="11" fillId="0" borderId="84" xfId="0" applyFont="1" applyBorder="1" applyAlignment="1">
      <alignment horizontal="center" vertical="center"/>
    </xf>
    <xf numFmtId="0" fontId="11" fillId="0" borderId="84" xfId="0" applyFont="1" applyBorder="1" applyAlignment="1">
      <alignment vertical="center"/>
    </xf>
    <xf numFmtId="0" fontId="11" fillId="0" borderId="86" xfId="0" applyFont="1" applyBorder="1" applyAlignment="1">
      <alignment vertical="center"/>
    </xf>
    <xf numFmtId="0" fontId="11" fillId="0" borderId="68" xfId="0" applyFont="1" applyBorder="1" applyAlignment="1">
      <alignment horizontal="right" vertical="center"/>
    </xf>
    <xf numFmtId="0" fontId="11" fillId="0" borderId="100" xfId="0" applyFont="1" applyBorder="1" applyAlignment="1">
      <alignment horizontal="center" vertical="center"/>
    </xf>
    <xf numFmtId="0" fontId="11" fillId="0" borderId="94" xfId="0" applyFont="1" applyBorder="1" applyAlignment="1">
      <alignment horizontal="center" vertical="center"/>
    </xf>
    <xf numFmtId="0" fontId="11" fillId="0" borderId="96" xfId="0" applyFont="1" applyBorder="1" applyAlignment="1">
      <alignment horizontal="center" vertical="center"/>
    </xf>
    <xf numFmtId="0" fontId="27" fillId="0" borderId="65" xfId="0" applyFont="1" applyBorder="1" applyAlignment="1">
      <alignment horizontal="center" vertical="center"/>
    </xf>
    <xf numFmtId="0" fontId="27" fillId="0" borderId="0" xfId="0" applyFont="1" applyBorder="1" applyAlignment="1">
      <alignment horizontal="center" vertical="center"/>
    </xf>
    <xf numFmtId="0" fontId="27" fillId="0" borderId="70" xfId="0" applyFont="1" applyBorder="1" applyAlignment="1">
      <alignment horizontal="center" vertical="center"/>
    </xf>
    <xf numFmtId="0" fontId="27" fillId="0" borderId="34" xfId="0" applyFont="1" applyBorder="1" applyAlignment="1">
      <alignment horizontal="left" vertical="center"/>
    </xf>
    <xf numFmtId="0" fontId="27" fillId="0" borderId="0" xfId="0" applyFont="1" applyBorder="1" applyAlignment="1">
      <alignment horizontal="left" vertical="center"/>
    </xf>
    <xf numFmtId="0" fontId="27" fillId="0" borderId="35" xfId="0" applyFont="1" applyBorder="1" applyAlignment="1">
      <alignment horizontal="left" vertical="center"/>
    </xf>
    <xf numFmtId="0" fontId="27" fillId="0" borderId="34" xfId="0" applyFont="1" applyBorder="1" applyAlignment="1">
      <alignment vertical="center"/>
    </xf>
    <xf numFmtId="0" fontId="27" fillId="0" borderId="3" xfId="0" applyFont="1" applyBorder="1" applyAlignment="1">
      <alignment horizontal="center" vertical="center"/>
    </xf>
    <xf numFmtId="0" fontId="27" fillId="0" borderId="54"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Fill="1" applyBorder="1" applyAlignment="1">
      <alignment horizontal="center" vertical="center"/>
    </xf>
    <xf numFmtId="0" fontId="27" fillId="0" borderId="34" xfId="0" applyFont="1" applyFill="1" applyBorder="1" applyAlignment="1">
      <alignment horizontal="left" vertical="center"/>
    </xf>
    <xf numFmtId="0" fontId="27" fillId="0" borderId="0" xfId="0" applyFont="1" applyFill="1" applyBorder="1" applyAlignment="1">
      <alignment horizontal="left" vertical="center"/>
    </xf>
    <xf numFmtId="0" fontId="27" fillId="0" borderId="80" xfId="0" applyFont="1" applyFill="1" applyBorder="1" applyAlignment="1">
      <alignment horizontal="left" vertical="center"/>
    </xf>
    <xf numFmtId="0" fontId="25" fillId="0" borderId="0" xfId="0" applyFont="1" applyBorder="1" applyAlignment="1">
      <alignment horizontal="center" vertical="center"/>
    </xf>
    <xf numFmtId="0" fontId="27" fillId="0" borderId="67" xfId="0" applyFont="1" applyBorder="1" applyAlignment="1">
      <alignment horizontal="center" vertical="center"/>
    </xf>
    <xf numFmtId="0" fontId="30" fillId="0" borderId="66" xfId="0" applyFont="1" applyBorder="1" applyAlignment="1">
      <alignment horizontal="center" vertical="center"/>
    </xf>
    <xf numFmtId="0" fontId="30" fillId="0" borderId="68" xfId="0" applyFont="1" applyBorder="1" applyAlignment="1">
      <alignment horizontal="center" vertical="center"/>
    </xf>
    <xf numFmtId="0" fontId="30" fillId="0" borderId="67" xfId="0" applyFont="1" applyBorder="1" applyAlignment="1">
      <alignment horizontal="center" vertical="center"/>
    </xf>
    <xf numFmtId="0" fontId="30" fillId="0" borderId="129" xfId="0" applyFont="1" applyBorder="1" applyAlignment="1">
      <alignment horizontal="center" vertical="center"/>
    </xf>
    <xf numFmtId="0" fontId="27" fillId="0" borderId="79" xfId="0" applyFont="1" applyBorder="1" applyAlignment="1">
      <alignment vertical="center"/>
    </xf>
    <xf numFmtId="0" fontId="27" fillId="0" borderId="137" xfId="0" applyFont="1" applyBorder="1" applyAlignment="1">
      <alignment horizontal="center" vertical="center"/>
    </xf>
    <xf numFmtId="0" fontId="31" fillId="5" borderId="3"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37" xfId="0" applyFont="1" applyFill="1" applyBorder="1" applyAlignment="1">
      <alignment horizontal="center" vertical="center"/>
    </xf>
    <xf numFmtId="0" fontId="27" fillId="0" borderId="79" xfId="0" applyFont="1" applyBorder="1" applyAlignment="1">
      <alignment horizontal="center" vertical="center"/>
    </xf>
    <xf numFmtId="0" fontId="31" fillId="0" borderId="3" xfId="0" applyFont="1" applyBorder="1" applyAlignment="1">
      <alignment horizontal="center" vertical="center"/>
    </xf>
    <xf numFmtId="0" fontId="31" fillId="0" borderId="54" xfId="0" applyFont="1" applyBorder="1" applyAlignment="1">
      <alignment horizontal="center" vertical="center"/>
    </xf>
    <xf numFmtId="0" fontId="31" fillId="0" borderId="8" xfId="0" applyFont="1" applyBorder="1" applyAlignment="1">
      <alignment horizontal="center" vertical="center"/>
    </xf>
    <xf numFmtId="0" fontId="31" fillId="0" borderId="137" xfId="0" applyFont="1" applyBorder="1" applyAlignment="1">
      <alignment horizontal="center" vertical="center"/>
    </xf>
    <xf numFmtId="0" fontId="3" fillId="0" borderId="79" xfId="0" applyFont="1" applyBorder="1" applyAlignment="1">
      <alignment horizontal="center" vertical="top"/>
    </xf>
    <xf numFmtId="0" fontId="11" fillId="0" borderId="173" xfId="0" applyFont="1" applyBorder="1" applyAlignment="1">
      <alignment vertical="center"/>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31" fillId="0" borderId="176" xfId="0" applyFont="1" applyBorder="1" applyAlignment="1">
      <alignment horizontal="center" vertical="center"/>
    </xf>
    <xf numFmtId="0" fontId="31" fillId="0" borderId="177" xfId="0" applyFont="1" applyBorder="1" applyAlignment="1">
      <alignment horizontal="center" vertical="center"/>
    </xf>
    <xf numFmtId="0" fontId="31" fillId="0" borderId="140" xfId="0" applyFont="1" applyBorder="1" applyAlignment="1">
      <alignment horizontal="center" vertical="center"/>
    </xf>
    <xf numFmtId="0" fontId="31" fillId="0" borderId="178" xfId="0" applyFont="1" applyBorder="1" applyAlignment="1">
      <alignment horizontal="center" vertical="center"/>
    </xf>
    <xf numFmtId="0" fontId="31" fillId="0" borderId="161" xfId="0" applyFont="1" applyBorder="1" applyAlignment="1">
      <alignment horizontal="center" vertical="center"/>
    </xf>
    <xf numFmtId="0" fontId="11" fillId="0" borderId="142" xfId="0" applyFont="1" applyBorder="1" applyAlignment="1">
      <alignment horizontal="center" vertical="center"/>
    </xf>
    <xf numFmtId="0" fontId="27" fillId="0" borderId="3" xfId="0" applyFont="1" applyBorder="1" applyAlignment="1">
      <alignment horizontal="right" vertical="center"/>
    </xf>
    <xf numFmtId="0" fontId="27" fillId="0" borderId="54" xfId="0" applyFont="1" applyBorder="1" applyAlignment="1">
      <alignment horizontal="right" vertical="center"/>
    </xf>
    <xf numFmtId="0" fontId="27" fillId="0" borderId="8" xfId="0" applyFont="1" applyBorder="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342900</xdr:colOff>
      <xdr:row>19</xdr:row>
      <xdr:rowOff>9525</xdr:rowOff>
    </xdr:from>
    <xdr:to>
      <xdr:col>6</xdr:col>
      <xdr:colOff>81906</xdr:colOff>
      <xdr:row>23</xdr:row>
      <xdr:rowOff>85725</xdr:rowOff>
    </xdr:to>
    <xdr:sp macro="" textlink="">
      <xdr:nvSpPr>
        <xdr:cNvPr id="2" name="四角形吹き出し 1">
          <a:extLst>
            <a:ext uri="{FF2B5EF4-FFF2-40B4-BE49-F238E27FC236}">
              <a16:creationId xmlns:a16="http://schemas.microsoft.com/office/drawing/2014/main" id="{2957BD3C-3528-4CBE-9A00-F95F9FDFA3ED}"/>
            </a:ext>
          </a:extLst>
        </xdr:cNvPr>
        <xdr:cNvSpPr/>
      </xdr:nvSpPr>
      <xdr:spPr>
        <a:xfrm>
          <a:off x="3295650" y="4962525"/>
          <a:ext cx="914400" cy="800100"/>
        </a:xfrm>
        <a:prstGeom prst="wedgeRectCallout">
          <a:avLst>
            <a:gd name="adj1" fmla="val 48958"/>
            <a:gd name="adj2" fmla="val -2594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100"/>
            <a:t>○を入力すると金額自動計算</a:t>
          </a:r>
          <a:endParaRPr kumimoji="1" lang="en-US" altLang="ja-JP" sz="1100"/>
        </a:p>
        <a:p>
          <a:pPr algn="ctr">
            <a:lnSpc>
              <a:spcPts val="1200"/>
            </a:lnSpc>
          </a:pPr>
          <a:endParaRPr kumimoji="1" lang="ja-JP" altLang="en-US" sz="1100"/>
        </a:p>
      </xdr:txBody>
    </xdr:sp>
    <xdr:clientData/>
  </xdr:twoCellAnchor>
  <xdr:twoCellAnchor>
    <xdr:from>
      <xdr:col>6</xdr:col>
      <xdr:colOff>240029</xdr:colOff>
      <xdr:row>13</xdr:row>
      <xdr:rowOff>11429</xdr:rowOff>
    </xdr:from>
    <xdr:to>
      <xdr:col>9</xdr:col>
      <xdr:colOff>11445</xdr:colOff>
      <xdr:row>17</xdr:row>
      <xdr:rowOff>161975</xdr:rowOff>
    </xdr:to>
    <xdr:sp macro="" textlink="">
      <xdr:nvSpPr>
        <xdr:cNvPr id="6" name="四角形吹き出し 5">
          <a:extLst>
            <a:ext uri="{FF2B5EF4-FFF2-40B4-BE49-F238E27FC236}">
              <a16:creationId xmlns:a16="http://schemas.microsoft.com/office/drawing/2014/main" id="{EDA1C2EC-A5EF-4B2B-8BB2-D759EB79A16A}"/>
            </a:ext>
          </a:extLst>
        </xdr:cNvPr>
        <xdr:cNvSpPr/>
      </xdr:nvSpPr>
      <xdr:spPr>
        <a:xfrm>
          <a:off x="4381499" y="3876674"/>
          <a:ext cx="1362075" cy="876301"/>
        </a:xfrm>
        <a:prstGeom prst="wedgeRectCallout">
          <a:avLst>
            <a:gd name="adj1" fmla="val 32772"/>
            <a:gd name="adj2" fmla="val -11629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t>段位を表示されている漢字で入力すると受験料、登録料</a:t>
          </a:r>
          <a:endParaRPr kumimoji="1" lang="en-US" altLang="ja-JP" sz="1100"/>
        </a:p>
        <a:p>
          <a:pPr algn="ctr">
            <a:lnSpc>
              <a:spcPts val="1200"/>
            </a:lnSpc>
          </a:pPr>
          <a:r>
            <a:rPr kumimoji="1" lang="ja-JP" altLang="en-US" sz="1100"/>
            <a:t>自動計算</a:t>
          </a:r>
          <a:endParaRPr kumimoji="1" lang="en-US" altLang="ja-JP" sz="1100"/>
        </a:p>
        <a:p>
          <a:pPr algn="ctr">
            <a:lnSpc>
              <a:spcPts val="1100"/>
            </a:lnSpc>
          </a:pPr>
          <a:endParaRPr kumimoji="1" lang="ja-JP" altLang="en-US" sz="1100"/>
        </a:p>
      </xdr:txBody>
    </xdr:sp>
    <xdr:clientData/>
  </xdr:twoCellAnchor>
  <xdr:twoCellAnchor>
    <xdr:from>
      <xdr:col>11</xdr:col>
      <xdr:colOff>497205</xdr:colOff>
      <xdr:row>15</xdr:row>
      <xdr:rowOff>38100</xdr:rowOff>
    </xdr:from>
    <xdr:to>
      <xdr:col>14</xdr:col>
      <xdr:colOff>214974</xdr:colOff>
      <xdr:row>20</xdr:row>
      <xdr:rowOff>9526</xdr:rowOff>
    </xdr:to>
    <xdr:sp macro="" textlink="">
      <xdr:nvSpPr>
        <xdr:cNvPr id="7" name="四角形吹き出し 6">
          <a:extLst>
            <a:ext uri="{FF2B5EF4-FFF2-40B4-BE49-F238E27FC236}">
              <a16:creationId xmlns:a16="http://schemas.microsoft.com/office/drawing/2014/main" id="{D4784F18-008A-4ECF-BF9A-C1A9EECBD23A}"/>
            </a:ext>
          </a:extLst>
        </xdr:cNvPr>
        <xdr:cNvSpPr/>
      </xdr:nvSpPr>
      <xdr:spPr>
        <a:xfrm>
          <a:off x="7439025" y="4267200"/>
          <a:ext cx="1362075" cy="876301"/>
        </a:xfrm>
        <a:prstGeom prst="wedgeRectCallout">
          <a:avLst>
            <a:gd name="adj1" fmla="val -14781"/>
            <a:gd name="adj2" fmla="val -1999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t>資格を表示されている文字で入力すると受験料、登録料</a:t>
          </a:r>
          <a:endParaRPr kumimoji="1" lang="en-US" altLang="ja-JP" sz="1100"/>
        </a:p>
        <a:p>
          <a:pPr algn="ctr">
            <a:lnSpc>
              <a:spcPts val="1200"/>
            </a:lnSpc>
          </a:pPr>
          <a:r>
            <a:rPr kumimoji="1" lang="ja-JP" altLang="en-US" sz="1100"/>
            <a:t>自動計算</a:t>
          </a:r>
          <a:endParaRPr kumimoji="1" lang="en-US" altLang="ja-JP" sz="1100"/>
        </a:p>
        <a:p>
          <a:pPr algn="ctr">
            <a:lnSpc>
              <a:spcPts val="1100"/>
            </a:lnSpc>
          </a:pPr>
          <a:endParaRPr kumimoji="1" lang="ja-JP" altLang="en-US" sz="1100"/>
        </a:p>
      </xdr:txBody>
    </xdr:sp>
    <xdr:clientData/>
  </xdr:twoCellAnchor>
  <xdr:twoCellAnchor>
    <xdr:from>
      <xdr:col>16</xdr:col>
      <xdr:colOff>0</xdr:colOff>
      <xdr:row>14</xdr:row>
      <xdr:rowOff>0</xdr:rowOff>
    </xdr:from>
    <xdr:to>
      <xdr:col>18</xdr:col>
      <xdr:colOff>392239</xdr:colOff>
      <xdr:row>18</xdr:row>
      <xdr:rowOff>152401</xdr:rowOff>
    </xdr:to>
    <xdr:sp macro="" textlink="">
      <xdr:nvSpPr>
        <xdr:cNvPr id="8" name="四角形吹き出し 7">
          <a:extLst>
            <a:ext uri="{FF2B5EF4-FFF2-40B4-BE49-F238E27FC236}">
              <a16:creationId xmlns:a16="http://schemas.microsoft.com/office/drawing/2014/main" id="{EFB4EAA1-C15D-489E-8951-E55378ACCBF2}"/>
            </a:ext>
          </a:extLst>
        </xdr:cNvPr>
        <xdr:cNvSpPr/>
      </xdr:nvSpPr>
      <xdr:spPr>
        <a:xfrm>
          <a:off x="10163175" y="4048125"/>
          <a:ext cx="1362075" cy="876301"/>
        </a:xfrm>
        <a:prstGeom prst="wedgeRectCallout">
          <a:avLst>
            <a:gd name="adj1" fmla="val -24571"/>
            <a:gd name="adj2" fmla="val -1684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t>資格を表示されている文字で入力すると受験料、登録料</a:t>
          </a:r>
          <a:endParaRPr kumimoji="1" lang="en-US" altLang="ja-JP" sz="1100"/>
        </a:p>
        <a:p>
          <a:pPr algn="ctr">
            <a:lnSpc>
              <a:spcPts val="1200"/>
            </a:lnSpc>
          </a:pPr>
          <a:r>
            <a:rPr kumimoji="1" lang="ja-JP" altLang="en-US" sz="1100"/>
            <a:t>自動計算</a:t>
          </a:r>
          <a:endParaRPr kumimoji="1" lang="en-US" altLang="ja-JP" sz="1100"/>
        </a:p>
        <a:p>
          <a:pPr algn="ctr">
            <a:lnSpc>
              <a:spcPts val="1100"/>
            </a:lnSpc>
          </a:pPr>
          <a:endParaRPr kumimoji="1" lang="ja-JP" altLang="en-US" sz="1100"/>
        </a:p>
      </xdr:txBody>
    </xdr:sp>
    <xdr:clientData/>
  </xdr:twoCellAnchor>
  <xdr:twoCellAnchor>
    <xdr:from>
      <xdr:col>20</xdr:col>
      <xdr:colOff>0</xdr:colOff>
      <xdr:row>15</xdr:row>
      <xdr:rowOff>0</xdr:rowOff>
    </xdr:from>
    <xdr:to>
      <xdr:col>22</xdr:col>
      <xdr:colOff>442094</xdr:colOff>
      <xdr:row>19</xdr:row>
      <xdr:rowOff>152401</xdr:rowOff>
    </xdr:to>
    <xdr:sp macro="" textlink="">
      <xdr:nvSpPr>
        <xdr:cNvPr id="9" name="四角形吹き出し 8">
          <a:extLst>
            <a:ext uri="{FF2B5EF4-FFF2-40B4-BE49-F238E27FC236}">
              <a16:creationId xmlns:a16="http://schemas.microsoft.com/office/drawing/2014/main" id="{8CBEB18D-07D7-486A-AD5E-638D22212744}"/>
            </a:ext>
          </a:extLst>
        </xdr:cNvPr>
        <xdr:cNvSpPr/>
      </xdr:nvSpPr>
      <xdr:spPr>
        <a:xfrm>
          <a:off x="12668250" y="4229100"/>
          <a:ext cx="1362075" cy="876301"/>
        </a:xfrm>
        <a:prstGeom prst="wedgeRectCallout">
          <a:avLst>
            <a:gd name="adj1" fmla="val -29466"/>
            <a:gd name="adj2" fmla="val -1956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t>資格を表示されている文字で入力すると受験料、登録料</a:t>
          </a:r>
          <a:endParaRPr kumimoji="1" lang="en-US" altLang="ja-JP" sz="1100"/>
        </a:p>
        <a:p>
          <a:pPr algn="ctr">
            <a:lnSpc>
              <a:spcPts val="1200"/>
            </a:lnSpc>
          </a:pPr>
          <a:r>
            <a:rPr kumimoji="1" lang="ja-JP" altLang="en-US" sz="1100"/>
            <a:t>自動計算</a:t>
          </a:r>
          <a:endParaRPr kumimoji="1" lang="en-US" altLang="ja-JP" sz="1100"/>
        </a:p>
        <a:p>
          <a:pPr algn="ctr">
            <a:lnSpc>
              <a:spcPts val="1100"/>
            </a:lnSpc>
          </a:pPr>
          <a:endParaRPr kumimoji="1" lang="ja-JP" altLang="en-US" sz="1100"/>
        </a:p>
      </xdr:txBody>
    </xdr:sp>
    <xdr:clientData/>
  </xdr:twoCellAnchor>
  <xdr:twoCellAnchor>
    <xdr:from>
      <xdr:col>2</xdr:col>
      <xdr:colOff>83820</xdr:colOff>
      <xdr:row>11</xdr:row>
      <xdr:rowOff>0</xdr:rowOff>
    </xdr:from>
    <xdr:to>
      <xdr:col>3</xdr:col>
      <xdr:colOff>253511</xdr:colOff>
      <xdr:row>18</xdr:row>
      <xdr:rowOff>19050</xdr:rowOff>
    </xdr:to>
    <xdr:sp macro="" textlink="">
      <xdr:nvSpPr>
        <xdr:cNvPr id="11" name="四角形吹き出し 10">
          <a:extLst>
            <a:ext uri="{FF2B5EF4-FFF2-40B4-BE49-F238E27FC236}">
              <a16:creationId xmlns:a16="http://schemas.microsoft.com/office/drawing/2014/main" id="{9FDF091F-55CB-4B01-9787-4F4A1B9D4269}"/>
            </a:ext>
          </a:extLst>
        </xdr:cNvPr>
        <xdr:cNvSpPr/>
      </xdr:nvSpPr>
      <xdr:spPr>
        <a:xfrm>
          <a:off x="895350" y="3495675"/>
          <a:ext cx="1362075" cy="1295400"/>
        </a:xfrm>
        <a:prstGeom prst="wedgeRectCallout">
          <a:avLst>
            <a:gd name="adj1" fmla="val 36268"/>
            <a:gd name="adj2" fmla="val -11830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t>氏名、会員番号は正確に。登録申請、返還時に影響大</a:t>
          </a:r>
          <a:endParaRPr kumimoji="1" lang="en-US" altLang="ja-JP" sz="1100"/>
        </a:p>
        <a:p>
          <a:pPr algn="ctr">
            <a:lnSpc>
              <a:spcPts val="1300"/>
            </a:lnSpc>
          </a:pPr>
          <a:r>
            <a:rPr kumimoji="1" lang="en-US" altLang="ja-JP" sz="1100"/>
            <a:t>(</a:t>
          </a:r>
          <a:r>
            <a:rPr kumimoji="1" lang="ja-JP" altLang="en-US" sz="1100"/>
            <a:t>各資格も同様）</a:t>
          </a:r>
          <a:endParaRPr kumimoji="1" lang="en-US" altLang="ja-JP" sz="1100"/>
        </a:p>
        <a:p>
          <a:pPr algn="ctr">
            <a:lnSpc>
              <a:spcPts val="1200"/>
            </a:lnSpc>
          </a:pPr>
          <a:endParaRPr kumimoji="1" lang="en-US" altLang="ja-JP" sz="1100"/>
        </a:p>
        <a:p>
          <a:pPr algn="ctr">
            <a:lnSpc>
              <a:spcPts val="1200"/>
            </a:lnSpc>
          </a:pPr>
          <a:endParaRPr kumimoji="1" lang="ja-JP" altLang="en-US" sz="1100"/>
        </a:p>
      </xdr:txBody>
    </xdr:sp>
    <xdr:clientData/>
  </xdr:twoCellAnchor>
  <xdr:twoCellAnchor>
    <xdr:from>
      <xdr:col>2</xdr:col>
      <xdr:colOff>422910</xdr:colOff>
      <xdr:row>21</xdr:row>
      <xdr:rowOff>66675</xdr:rowOff>
    </xdr:from>
    <xdr:to>
      <xdr:col>3</xdr:col>
      <xdr:colOff>577302</xdr:colOff>
      <xdr:row>28</xdr:row>
      <xdr:rowOff>95250</xdr:rowOff>
    </xdr:to>
    <xdr:sp macro="" textlink="">
      <xdr:nvSpPr>
        <xdr:cNvPr id="12" name="四角形吹き出し 11">
          <a:extLst>
            <a:ext uri="{FF2B5EF4-FFF2-40B4-BE49-F238E27FC236}">
              <a16:creationId xmlns:a16="http://schemas.microsoft.com/office/drawing/2014/main" id="{2480B84F-AE3A-4D87-8200-1796D6975E3A}"/>
            </a:ext>
          </a:extLst>
        </xdr:cNvPr>
        <xdr:cNvSpPr/>
      </xdr:nvSpPr>
      <xdr:spPr>
        <a:xfrm>
          <a:off x="1257300" y="5381625"/>
          <a:ext cx="1362075" cy="1295400"/>
        </a:xfrm>
        <a:prstGeom prst="wedgeRectCallout">
          <a:avLst>
            <a:gd name="adj1" fmla="val 109695"/>
            <a:gd name="adj2" fmla="val -26830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会員番号の所属でなく現所属を記入してください</a:t>
          </a:r>
          <a:endParaRPr kumimoji="1" lang="en-US" altLang="ja-JP" sz="1100"/>
        </a:p>
        <a:p>
          <a:pPr algn="ctr"/>
          <a:r>
            <a:rPr kumimoji="1" lang="ja-JP" altLang="en-US" sz="1100"/>
            <a:t>手帳、返還金の</a:t>
          </a:r>
          <a:endParaRPr kumimoji="1" lang="en-US" altLang="ja-JP" sz="1100"/>
        </a:p>
        <a:p>
          <a:pPr algn="ctr"/>
          <a:r>
            <a:rPr kumimoji="1" lang="ja-JP" altLang="en-US" sz="1100"/>
            <a:t>返還時に影響大</a:t>
          </a:r>
          <a:endParaRPr kumimoji="1" lang="en-US" altLang="ja-JP" sz="1100"/>
        </a:p>
        <a:p>
          <a:pPr algn="ctr"/>
          <a:endParaRPr kumimoji="1" lang="en-US" altLang="ja-JP" sz="1100"/>
        </a:p>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114300</xdr:rowOff>
    </xdr:from>
    <xdr:to>
      <xdr:col>31</xdr:col>
      <xdr:colOff>146681</xdr:colOff>
      <xdr:row>32</xdr:row>
      <xdr:rowOff>114300</xdr:rowOff>
    </xdr:to>
    <xdr:cxnSp macro="">
      <xdr:nvCxnSpPr>
        <xdr:cNvPr id="2" name="直線コネクタ 1">
          <a:extLst>
            <a:ext uri="{FF2B5EF4-FFF2-40B4-BE49-F238E27FC236}">
              <a16:creationId xmlns:a16="http://schemas.microsoft.com/office/drawing/2014/main" id="{337A79EF-ECB1-4764-A7FF-ACDF76638793}"/>
            </a:ext>
          </a:extLst>
        </xdr:cNvPr>
        <xdr:cNvCxnSpPr/>
      </xdr:nvCxnSpPr>
      <xdr:spPr>
        <a:xfrm>
          <a:off x="0" y="8629650"/>
          <a:ext cx="7214231"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6"/>
  <sheetViews>
    <sheetView tabSelected="1" zoomScaleNormal="100" workbookViewId="0">
      <pane ySplit="5" topLeftCell="A6" activePane="bottomLeft" state="frozen"/>
      <selection pane="bottomLeft" activeCell="C2" sqref="C2"/>
    </sheetView>
  </sheetViews>
  <sheetFormatPr defaultRowHeight="13.5" x14ac:dyDescent="0.15"/>
  <cols>
    <col min="1" max="1" width="3.5" bestFit="1" customWidth="1"/>
    <col min="2" max="2" width="15.5" customWidth="1"/>
    <col min="3" max="3" width="12.375" style="5" customWidth="1"/>
    <col min="4" max="4" width="8.625" style="1" customWidth="1"/>
    <col min="5" max="5" width="4.625" style="1" customWidth="1"/>
    <col min="6" max="6" width="10.875" style="1" customWidth="1"/>
    <col min="7" max="7" width="5.625" customWidth="1"/>
    <col min="8" max="8" width="10.5" bestFit="1" customWidth="1"/>
    <col min="9" max="9" width="12.875" bestFit="1" customWidth="1"/>
    <col min="10" max="10" width="6.125" customWidth="1"/>
    <col min="11" max="11" width="9.625" customWidth="1"/>
    <col min="12" max="12" width="11.5" customWidth="1"/>
    <col min="13" max="13" width="7.125" customWidth="1"/>
    <col min="14" max="14" width="9.625" customWidth="1"/>
    <col min="15" max="15" width="11.125" customWidth="1"/>
    <col min="16" max="16" width="6.625" customWidth="1"/>
    <col min="17" max="17" width="11.625" customWidth="1"/>
    <col min="18" max="18" width="13" customWidth="1"/>
    <col min="19" max="19" width="2.875" customWidth="1"/>
  </cols>
  <sheetData>
    <row r="1" spans="1:18" ht="21" customHeight="1" x14ac:dyDescent="0.15">
      <c r="A1" s="6"/>
      <c r="B1" s="6"/>
      <c r="C1" s="459" t="s">
        <v>56</v>
      </c>
      <c r="D1" s="460"/>
      <c r="E1" s="460"/>
      <c r="F1" s="460"/>
      <c r="G1" s="460"/>
      <c r="H1" s="460"/>
      <c r="I1" s="460"/>
      <c r="J1" s="460"/>
      <c r="K1" s="460"/>
      <c r="L1" s="460"/>
      <c r="M1" s="460"/>
      <c r="N1" s="460"/>
      <c r="O1" s="460"/>
      <c r="P1" s="460"/>
      <c r="Q1" s="460"/>
      <c r="R1" s="460"/>
    </row>
    <row r="2" spans="1:18" ht="8.25" customHeight="1" x14ac:dyDescent="0.15">
      <c r="A2" s="6"/>
      <c r="B2" s="6"/>
      <c r="C2" s="7"/>
      <c r="D2" s="8"/>
      <c r="E2" s="8"/>
      <c r="F2" s="8"/>
      <c r="G2" s="6"/>
      <c r="H2" s="6"/>
      <c r="I2" s="6"/>
      <c r="J2" s="6"/>
      <c r="K2" s="6"/>
      <c r="L2" s="6"/>
      <c r="M2" s="6"/>
      <c r="N2" s="6"/>
      <c r="O2" s="6"/>
      <c r="P2" s="6"/>
      <c r="Q2" s="6"/>
      <c r="R2" s="6"/>
    </row>
    <row r="3" spans="1:18" ht="17.25" customHeight="1" x14ac:dyDescent="0.15">
      <c r="A3" s="10"/>
      <c r="B3" s="461" t="s">
        <v>0</v>
      </c>
      <c r="C3" s="464" t="s">
        <v>1</v>
      </c>
      <c r="D3" s="467" t="s">
        <v>2</v>
      </c>
      <c r="E3" s="470" t="s">
        <v>20</v>
      </c>
      <c r="F3" s="471"/>
      <c r="G3" s="474" t="s">
        <v>3</v>
      </c>
      <c r="H3" s="475"/>
      <c r="I3" s="476"/>
      <c r="J3" s="474" t="s">
        <v>6</v>
      </c>
      <c r="K3" s="475"/>
      <c r="L3" s="476"/>
      <c r="M3" s="474" t="s">
        <v>8</v>
      </c>
      <c r="N3" s="475"/>
      <c r="O3" s="476"/>
      <c r="P3" s="474" t="s">
        <v>9</v>
      </c>
      <c r="Q3" s="475"/>
      <c r="R3" s="476"/>
    </row>
    <row r="4" spans="1:18" ht="13.5" customHeight="1" x14ac:dyDescent="0.15">
      <c r="A4" s="11"/>
      <c r="B4" s="462"/>
      <c r="C4" s="465"/>
      <c r="D4" s="468"/>
      <c r="E4" s="472"/>
      <c r="F4" s="473"/>
      <c r="G4" s="12" t="s">
        <v>4</v>
      </c>
      <c r="H4" s="14" t="s">
        <v>23</v>
      </c>
      <c r="I4" s="15" t="s">
        <v>24</v>
      </c>
      <c r="J4" s="12" t="s">
        <v>7</v>
      </c>
      <c r="K4" s="14" t="s">
        <v>23</v>
      </c>
      <c r="L4" s="15" t="s">
        <v>24</v>
      </c>
      <c r="M4" s="12" t="s">
        <v>7</v>
      </c>
      <c r="N4" s="14" t="s">
        <v>23</v>
      </c>
      <c r="O4" s="15" t="s">
        <v>24</v>
      </c>
      <c r="P4" s="12" t="s">
        <v>7</v>
      </c>
      <c r="Q4" s="14" t="s">
        <v>23</v>
      </c>
      <c r="R4" s="15" t="s">
        <v>24</v>
      </c>
    </row>
    <row r="5" spans="1:18" s="2" customFormat="1" ht="123.75" customHeight="1" x14ac:dyDescent="0.15">
      <c r="A5" s="18" t="s">
        <v>25</v>
      </c>
      <c r="B5" s="463"/>
      <c r="C5" s="466"/>
      <c r="D5" s="469"/>
      <c r="E5" s="106" t="s">
        <v>35</v>
      </c>
      <c r="F5" s="108">
        <v>10000</v>
      </c>
      <c r="G5" s="109" t="s">
        <v>42</v>
      </c>
      <c r="H5" s="20">
        <v>5500</v>
      </c>
      <c r="I5" s="21" t="s">
        <v>45</v>
      </c>
      <c r="J5" s="95" t="s">
        <v>30</v>
      </c>
      <c r="K5" s="92">
        <v>5500</v>
      </c>
      <c r="L5" s="21" t="s">
        <v>46</v>
      </c>
      <c r="M5" s="110" t="s">
        <v>31</v>
      </c>
      <c r="N5" s="92">
        <v>5500</v>
      </c>
      <c r="O5" s="21" t="s">
        <v>47</v>
      </c>
      <c r="P5" s="95" t="s">
        <v>32</v>
      </c>
      <c r="Q5" s="92">
        <v>5500</v>
      </c>
      <c r="R5" s="21" t="s">
        <v>48</v>
      </c>
    </row>
    <row r="6" spans="1:18" ht="24.95" customHeight="1" x14ac:dyDescent="0.15">
      <c r="A6" s="11">
        <v>1</v>
      </c>
      <c r="B6" s="112"/>
      <c r="C6" s="113"/>
      <c r="D6" s="114"/>
      <c r="E6" s="115"/>
      <c r="F6" s="116" t="str">
        <f>IF(E6="○",10000,"")</f>
        <v/>
      </c>
      <c r="G6" s="117"/>
      <c r="H6" s="118" t="str">
        <f t="shared" ref="H6:H45" si="0">IF(G6="初",5500,IF(G6="弐",5500,IF(G6="参",5500,IF(G6="四",5500,IF(G6="五",5500,"")))))</f>
        <v/>
      </c>
      <c r="I6" s="118" t="str">
        <f t="shared" ref="I6:I45" si="1">IF(G6="初",15500,IF(G6="弐",21000,IF(G6="参",26000,IF(G6="四",41500,IF(G6="五",51500,"")))))</f>
        <v/>
      </c>
      <c r="J6" s="117"/>
      <c r="K6" s="119" t="str">
        <f t="shared" ref="K6:K45" si="2">IF(J6="C",5500,IF(J6="B",5500,""))</f>
        <v/>
      </c>
      <c r="L6" s="120" t="str">
        <f t="shared" ref="L6:L45" si="3">IF(J6="C",5500,IF(J6="B",10500,""))</f>
        <v/>
      </c>
      <c r="M6" s="117"/>
      <c r="N6" s="118" t="str">
        <f t="shared" ref="N6:N45" si="4">IF(M6="C",5500,IF(M6="D",5500,""))</f>
        <v/>
      </c>
      <c r="O6" s="120" t="str">
        <f t="shared" ref="O6:O45" si="5">IF(M6="C",21000,IF(M6="D",10500,""))</f>
        <v/>
      </c>
      <c r="P6" s="117"/>
      <c r="Q6" s="123" t="str">
        <f t="shared" ref="Q6:Q45" si="6">IF(P6="B",5500,IF(P6="C",5500,IF(P6="D",5500,"")))</f>
        <v/>
      </c>
      <c r="R6" s="120" t="str">
        <f t="shared" ref="R6:R45" si="7">IF(P6="B",10500,IF(P6="C",5500,IF(P6="D",5500,"")))</f>
        <v/>
      </c>
    </row>
    <row r="7" spans="1:18" ht="24.95" customHeight="1" x14ac:dyDescent="0.15">
      <c r="A7" s="11">
        <f>A6+1</f>
        <v>2</v>
      </c>
      <c r="B7" s="37"/>
      <c r="C7" s="38"/>
      <c r="D7" s="40"/>
      <c r="E7" s="111"/>
      <c r="F7" s="41" t="str">
        <f t="shared" ref="F7:F45" si="8">IF(E7="○",10000,"")</f>
        <v/>
      </c>
      <c r="G7" s="42"/>
      <c r="H7" s="30" t="str">
        <f t="shared" si="0"/>
        <v/>
      </c>
      <c r="I7" s="30" t="str">
        <f t="shared" si="1"/>
        <v/>
      </c>
      <c r="J7" s="42"/>
      <c r="K7" s="50" t="str">
        <f t="shared" si="2"/>
        <v/>
      </c>
      <c r="L7" s="44" t="str">
        <f t="shared" si="3"/>
        <v/>
      </c>
      <c r="M7" s="42"/>
      <c r="N7" s="30" t="str">
        <f t="shared" si="4"/>
        <v/>
      </c>
      <c r="O7" s="44" t="str">
        <f t="shared" si="5"/>
        <v/>
      </c>
      <c r="P7" s="42"/>
      <c r="Q7" s="50" t="str">
        <f t="shared" si="6"/>
        <v/>
      </c>
      <c r="R7" s="32" t="str">
        <f t="shared" si="7"/>
        <v/>
      </c>
    </row>
    <row r="8" spans="1:18" ht="24.95" customHeight="1" x14ac:dyDescent="0.15">
      <c r="A8" s="11">
        <f>A7+1</f>
        <v>3</v>
      </c>
      <c r="B8" s="37"/>
      <c r="C8" s="38"/>
      <c r="D8" s="40"/>
      <c r="E8" s="111"/>
      <c r="F8" s="41" t="str">
        <f t="shared" si="8"/>
        <v/>
      </c>
      <c r="G8" s="42"/>
      <c r="H8" s="30" t="str">
        <f t="shared" si="0"/>
        <v/>
      </c>
      <c r="I8" s="30" t="str">
        <f t="shared" si="1"/>
        <v/>
      </c>
      <c r="J8" s="42"/>
      <c r="K8" s="50" t="str">
        <f t="shared" si="2"/>
        <v/>
      </c>
      <c r="L8" s="44" t="str">
        <f t="shared" si="3"/>
        <v/>
      </c>
      <c r="M8" s="42"/>
      <c r="N8" s="30" t="str">
        <f t="shared" si="4"/>
        <v/>
      </c>
      <c r="O8" s="44" t="str">
        <f t="shared" si="5"/>
        <v/>
      </c>
      <c r="P8" s="42"/>
      <c r="Q8" s="124" t="str">
        <f t="shared" si="6"/>
        <v/>
      </c>
      <c r="R8" s="32" t="str">
        <f t="shared" si="7"/>
        <v/>
      </c>
    </row>
    <row r="9" spans="1:18" ht="24.95" customHeight="1" x14ac:dyDescent="0.15">
      <c r="A9" s="11">
        <f>A8+1</f>
        <v>4</v>
      </c>
      <c r="B9" s="37"/>
      <c r="C9" s="38"/>
      <c r="D9" s="40"/>
      <c r="E9" s="111"/>
      <c r="F9" s="41" t="str">
        <f t="shared" si="8"/>
        <v/>
      </c>
      <c r="G9" s="42"/>
      <c r="H9" s="30" t="str">
        <f t="shared" si="0"/>
        <v/>
      </c>
      <c r="I9" s="30" t="str">
        <f t="shared" si="1"/>
        <v/>
      </c>
      <c r="J9" s="42"/>
      <c r="K9" s="50" t="str">
        <f t="shared" si="2"/>
        <v/>
      </c>
      <c r="L9" s="44" t="str">
        <f t="shared" si="3"/>
        <v/>
      </c>
      <c r="M9" s="42"/>
      <c r="N9" s="30" t="str">
        <f t="shared" si="4"/>
        <v/>
      </c>
      <c r="O9" s="44" t="str">
        <f t="shared" si="5"/>
        <v/>
      </c>
      <c r="P9" s="42"/>
      <c r="Q9" s="124" t="str">
        <f t="shared" si="6"/>
        <v/>
      </c>
      <c r="R9" s="32" t="str">
        <f t="shared" si="7"/>
        <v/>
      </c>
    </row>
    <row r="10" spans="1:18" ht="24.95" customHeight="1" x14ac:dyDescent="0.15">
      <c r="A10" s="11">
        <v>5</v>
      </c>
      <c r="B10" s="37"/>
      <c r="C10" s="38"/>
      <c r="D10" s="40"/>
      <c r="E10" s="111"/>
      <c r="F10" s="41" t="str">
        <f t="shared" si="8"/>
        <v/>
      </c>
      <c r="G10" s="42"/>
      <c r="H10" s="30" t="str">
        <f t="shared" si="0"/>
        <v/>
      </c>
      <c r="I10" s="30" t="str">
        <f t="shared" si="1"/>
        <v/>
      </c>
      <c r="J10" s="42"/>
      <c r="K10" s="50" t="str">
        <f t="shared" si="2"/>
        <v/>
      </c>
      <c r="L10" s="44" t="str">
        <f t="shared" si="3"/>
        <v/>
      </c>
      <c r="M10" s="42"/>
      <c r="N10" s="30" t="str">
        <f t="shared" si="4"/>
        <v/>
      </c>
      <c r="O10" s="44" t="str">
        <f t="shared" si="5"/>
        <v/>
      </c>
      <c r="P10" s="42"/>
      <c r="Q10" s="124" t="str">
        <f t="shared" si="6"/>
        <v/>
      </c>
      <c r="R10" s="32" t="str">
        <f t="shared" si="7"/>
        <v/>
      </c>
    </row>
    <row r="11" spans="1:18" ht="24.95" customHeight="1" x14ac:dyDescent="0.15">
      <c r="A11" s="11">
        <v>6</v>
      </c>
      <c r="B11" s="37"/>
      <c r="C11" s="38"/>
      <c r="D11" s="40"/>
      <c r="E11" s="111"/>
      <c r="F11" s="41" t="str">
        <f t="shared" si="8"/>
        <v/>
      </c>
      <c r="G11" s="42"/>
      <c r="H11" s="30" t="str">
        <f t="shared" si="0"/>
        <v/>
      </c>
      <c r="I11" s="30" t="str">
        <f t="shared" si="1"/>
        <v/>
      </c>
      <c r="J11" s="42"/>
      <c r="K11" s="50" t="str">
        <f t="shared" si="2"/>
        <v/>
      </c>
      <c r="L11" s="44" t="str">
        <f t="shared" si="3"/>
        <v/>
      </c>
      <c r="M11" s="42"/>
      <c r="N11" s="30" t="str">
        <f t="shared" si="4"/>
        <v/>
      </c>
      <c r="O11" s="44" t="str">
        <f t="shared" si="5"/>
        <v/>
      </c>
      <c r="P11" s="42"/>
      <c r="Q11" s="124" t="str">
        <f t="shared" si="6"/>
        <v/>
      </c>
      <c r="R11" s="32" t="str">
        <f t="shared" si="7"/>
        <v/>
      </c>
    </row>
    <row r="12" spans="1:18" ht="24.95" customHeight="1" x14ac:dyDescent="0.15">
      <c r="A12" s="11">
        <v>7</v>
      </c>
      <c r="B12" s="37"/>
      <c r="C12" s="38"/>
      <c r="D12" s="40"/>
      <c r="E12" s="111"/>
      <c r="F12" s="41" t="str">
        <f t="shared" si="8"/>
        <v/>
      </c>
      <c r="G12" s="42"/>
      <c r="H12" s="30" t="str">
        <f t="shared" si="0"/>
        <v/>
      </c>
      <c r="I12" s="30" t="str">
        <f t="shared" si="1"/>
        <v/>
      </c>
      <c r="J12" s="42"/>
      <c r="K12" s="50" t="str">
        <f t="shared" si="2"/>
        <v/>
      </c>
      <c r="L12" s="44" t="str">
        <f t="shared" si="3"/>
        <v/>
      </c>
      <c r="M12" s="42"/>
      <c r="N12" s="30" t="str">
        <f t="shared" si="4"/>
        <v/>
      </c>
      <c r="O12" s="44" t="str">
        <f t="shared" si="5"/>
        <v/>
      </c>
      <c r="P12" s="42"/>
      <c r="Q12" s="124" t="str">
        <f t="shared" si="6"/>
        <v/>
      </c>
      <c r="R12" s="32" t="str">
        <f t="shared" si="7"/>
        <v/>
      </c>
    </row>
    <row r="13" spans="1:18" ht="24.95" customHeight="1" x14ac:dyDescent="0.15">
      <c r="A13" s="11">
        <v>8</v>
      </c>
      <c r="B13" s="37"/>
      <c r="C13" s="38"/>
      <c r="D13" s="40"/>
      <c r="E13" s="111"/>
      <c r="F13" s="41" t="str">
        <f t="shared" si="8"/>
        <v/>
      </c>
      <c r="G13" s="42"/>
      <c r="H13" s="30" t="str">
        <f t="shared" si="0"/>
        <v/>
      </c>
      <c r="I13" s="30" t="str">
        <f t="shared" si="1"/>
        <v/>
      </c>
      <c r="J13" s="42"/>
      <c r="K13" s="50" t="str">
        <f t="shared" si="2"/>
        <v/>
      </c>
      <c r="L13" s="44" t="str">
        <f t="shared" si="3"/>
        <v/>
      </c>
      <c r="M13" s="42"/>
      <c r="N13" s="30" t="str">
        <f t="shared" si="4"/>
        <v/>
      </c>
      <c r="O13" s="44" t="str">
        <f t="shared" si="5"/>
        <v/>
      </c>
      <c r="P13" s="42"/>
      <c r="Q13" s="124" t="str">
        <f t="shared" si="6"/>
        <v/>
      </c>
      <c r="R13" s="32" t="str">
        <f t="shared" si="7"/>
        <v/>
      </c>
    </row>
    <row r="14" spans="1:18" ht="24.95" customHeight="1" x14ac:dyDescent="0.15">
      <c r="A14" s="11">
        <v>9</v>
      </c>
      <c r="B14" s="37"/>
      <c r="C14" s="38"/>
      <c r="D14" s="40"/>
      <c r="E14" s="111"/>
      <c r="F14" s="41" t="str">
        <f t="shared" si="8"/>
        <v/>
      </c>
      <c r="G14" s="42"/>
      <c r="H14" s="30" t="str">
        <f t="shared" si="0"/>
        <v/>
      </c>
      <c r="I14" s="30" t="str">
        <f t="shared" si="1"/>
        <v/>
      </c>
      <c r="J14" s="42"/>
      <c r="K14" s="50" t="str">
        <f t="shared" si="2"/>
        <v/>
      </c>
      <c r="L14" s="44" t="str">
        <f t="shared" si="3"/>
        <v/>
      </c>
      <c r="M14" s="42"/>
      <c r="N14" s="30" t="str">
        <f t="shared" si="4"/>
        <v/>
      </c>
      <c r="O14" s="44" t="str">
        <f t="shared" si="5"/>
        <v/>
      </c>
      <c r="P14" s="42"/>
      <c r="Q14" s="124" t="str">
        <f t="shared" si="6"/>
        <v/>
      </c>
      <c r="R14" s="32" t="str">
        <f t="shared" si="7"/>
        <v/>
      </c>
    </row>
    <row r="15" spans="1:18" ht="24.95" customHeight="1" x14ac:dyDescent="0.15">
      <c r="A15" s="11">
        <v>10</v>
      </c>
      <c r="B15" s="37"/>
      <c r="C15" s="38"/>
      <c r="D15" s="40"/>
      <c r="E15" s="111"/>
      <c r="F15" s="41" t="str">
        <f t="shared" si="8"/>
        <v/>
      </c>
      <c r="G15" s="42"/>
      <c r="H15" s="30" t="str">
        <f t="shared" si="0"/>
        <v/>
      </c>
      <c r="I15" s="30" t="str">
        <f t="shared" si="1"/>
        <v/>
      </c>
      <c r="J15" s="42"/>
      <c r="K15" s="50" t="str">
        <f t="shared" si="2"/>
        <v/>
      </c>
      <c r="L15" s="44" t="str">
        <f t="shared" si="3"/>
        <v/>
      </c>
      <c r="M15" s="42"/>
      <c r="N15" s="30" t="str">
        <f t="shared" si="4"/>
        <v/>
      </c>
      <c r="O15" s="44" t="str">
        <f t="shared" si="5"/>
        <v/>
      </c>
      <c r="P15" s="42"/>
      <c r="Q15" s="124" t="str">
        <f t="shared" si="6"/>
        <v/>
      </c>
      <c r="R15" s="32" t="str">
        <f t="shared" si="7"/>
        <v/>
      </c>
    </row>
    <row r="16" spans="1:18" ht="24.95" customHeight="1" x14ac:dyDescent="0.15">
      <c r="A16" s="11">
        <v>11</v>
      </c>
      <c r="B16" s="37"/>
      <c r="C16" s="38"/>
      <c r="D16" s="40"/>
      <c r="E16" s="111"/>
      <c r="F16" s="41" t="str">
        <f t="shared" si="8"/>
        <v/>
      </c>
      <c r="G16" s="42"/>
      <c r="H16" s="30" t="str">
        <f t="shared" si="0"/>
        <v/>
      </c>
      <c r="I16" s="30" t="str">
        <f t="shared" si="1"/>
        <v/>
      </c>
      <c r="J16" s="42"/>
      <c r="K16" s="50" t="str">
        <f t="shared" si="2"/>
        <v/>
      </c>
      <c r="L16" s="44" t="str">
        <f t="shared" si="3"/>
        <v/>
      </c>
      <c r="M16" s="42"/>
      <c r="N16" s="30" t="str">
        <f t="shared" si="4"/>
        <v/>
      </c>
      <c r="O16" s="44" t="str">
        <f t="shared" si="5"/>
        <v/>
      </c>
      <c r="P16" s="42"/>
      <c r="Q16" s="124" t="str">
        <f t="shared" si="6"/>
        <v/>
      </c>
      <c r="R16" s="32" t="str">
        <f t="shared" si="7"/>
        <v/>
      </c>
    </row>
    <row r="17" spans="1:18" ht="24.95" customHeight="1" x14ac:dyDescent="0.15">
      <c r="A17" s="11">
        <v>12</v>
      </c>
      <c r="B17" s="37"/>
      <c r="C17" s="38"/>
      <c r="D17" s="40"/>
      <c r="E17" s="111"/>
      <c r="F17" s="41" t="str">
        <f t="shared" si="8"/>
        <v/>
      </c>
      <c r="G17" s="42"/>
      <c r="H17" s="30" t="str">
        <f t="shared" si="0"/>
        <v/>
      </c>
      <c r="I17" s="30" t="str">
        <f t="shared" si="1"/>
        <v/>
      </c>
      <c r="J17" s="42"/>
      <c r="K17" s="50" t="str">
        <f t="shared" si="2"/>
        <v/>
      </c>
      <c r="L17" s="44" t="str">
        <f t="shared" si="3"/>
        <v/>
      </c>
      <c r="M17" s="42"/>
      <c r="N17" s="30" t="str">
        <f t="shared" si="4"/>
        <v/>
      </c>
      <c r="O17" s="44" t="str">
        <f t="shared" si="5"/>
        <v/>
      </c>
      <c r="P17" s="42"/>
      <c r="Q17" s="124" t="str">
        <f t="shared" si="6"/>
        <v/>
      </c>
      <c r="R17" s="32" t="str">
        <f t="shared" si="7"/>
        <v/>
      </c>
    </row>
    <row r="18" spans="1:18" ht="24.95" customHeight="1" x14ac:dyDescent="0.15">
      <c r="A18" s="11">
        <v>13</v>
      </c>
      <c r="B18" s="37"/>
      <c r="C18" s="38"/>
      <c r="D18" s="40"/>
      <c r="E18" s="111"/>
      <c r="F18" s="41" t="str">
        <f t="shared" si="8"/>
        <v/>
      </c>
      <c r="G18" s="42"/>
      <c r="H18" s="30" t="str">
        <f t="shared" si="0"/>
        <v/>
      </c>
      <c r="I18" s="30" t="str">
        <f t="shared" si="1"/>
        <v/>
      </c>
      <c r="J18" s="42"/>
      <c r="K18" s="50" t="str">
        <f t="shared" si="2"/>
        <v/>
      </c>
      <c r="L18" s="44" t="str">
        <f t="shared" si="3"/>
        <v/>
      </c>
      <c r="M18" s="42"/>
      <c r="N18" s="30" t="str">
        <f t="shared" si="4"/>
        <v/>
      </c>
      <c r="O18" s="44" t="str">
        <f t="shared" si="5"/>
        <v/>
      </c>
      <c r="P18" s="42"/>
      <c r="Q18" s="124" t="str">
        <f t="shared" si="6"/>
        <v/>
      </c>
      <c r="R18" s="32" t="str">
        <f t="shared" si="7"/>
        <v/>
      </c>
    </row>
    <row r="19" spans="1:18" ht="24.95" customHeight="1" x14ac:dyDescent="0.15">
      <c r="A19" s="11">
        <v>14</v>
      </c>
      <c r="B19" s="37"/>
      <c r="C19" s="38"/>
      <c r="D19" s="40"/>
      <c r="E19" s="111"/>
      <c r="F19" s="41" t="str">
        <f t="shared" si="8"/>
        <v/>
      </c>
      <c r="G19" s="42"/>
      <c r="H19" s="30" t="str">
        <f t="shared" si="0"/>
        <v/>
      </c>
      <c r="I19" s="30" t="str">
        <f t="shared" si="1"/>
        <v/>
      </c>
      <c r="J19" s="42"/>
      <c r="K19" s="50" t="str">
        <f t="shared" si="2"/>
        <v/>
      </c>
      <c r="L19" s="44" t="str">
        <f t="shared" si="3"/>
        <v/>
      </c>
      <c r="M19" s="42"/>
      <c r="N19" s="30" t="str">
        <f t="shared" si="4"/>
        <v/>
      </c>
      <c r="O19" s="44" t="str">
        <f t="shared" si="5"/>
        <v/>
      </c>
      <c r="P19" s="42"/>
      <c r="Q19" s="124" t="str">
        <f t="shared" si="6"/>
        <v/>
      </c>
      <c r="R19" s="32" t="str">
        <f t="shared" si="7"/>
        <v/>
      </c>
    </row>
    <row r="20" spans="1:18" ht="24.95" customHeight="1" x14ac:dyDescent="0.15">
      <c r="A20" s="11">
        <v>15</v>
      </c>
      <c r="B20" s="37"/>
      <c r="C20" s="38"/>
      <c r="D20" s="40"/>
      <c r="E20" s="111"/>
      <c r="F20" s="41" t="str">
        <f t="shared" si="8"/>
        <v/>
      </c>
      <c r="G20" s="42"/>
      <c r="H20" s="30" t="str">
        <f t="shared" si="0"/>
        <v/>
      </c>
      <c r="I20" s="30" t="str">
        <f t="shared" si="1"/>
        <v/>
      </c>
      <c r="J20" s="42"/>
      <c r="K20" s="50" t="str">
        <f t="shared" si="2"/>
        <v/>
      </c>
      <c r="L20" s="44" t="str">
        <f t="shared" si="3"/>
        <v/>
      </c>
      <c r="M20" s="42"/>
      <c r="N20" s="30" t="str">
        <f t="shared" si="4"/>
        <v/>
      </c>
      <c r="O20" s="44" t="str">
        <f t="shared" si="5"/>
        <v/>
      </c>
      <c r="P20" s="42"/>
      <c r="Q20" s="124" t="str">
        <f t="shared" si="6"/>
        <v/>
      </c>
      <c r="R20" s="32" t="str">
        <f t="shared" si="7"/>
        <v/>
      </c>
    </row>
    <row r="21" spans="1:18" ht="24.95" customHeight="1" x14ac:dyDescent="0.15">
      <c r="A21" s="11">
        <v>16</v>
      </c>
      <c r="B21" s="37"/>
      <c r="C21" s="38"/>
      <c r="D21" s="40"/>
      <c r="E21" s="111"/>
      <c r="F21" s="41" t="str">
        <f t="shared" si="8"/>
        <v/>
      </c>
      <c r="G21" s="42"/>
      <c r="H21" s="30" t="str">
        <f t="shared" si="0"/>
        <v/>
      </c>
      <c r="I21" s="30" t="str">
        <f t="shared" si="1"/>
        <v/>
      </c>
      <c r="J21" s="42"/>
      <c r="K21" s="50" t="str">
        <f t="shared" si="2"/>
        <v/>
      </c>
      <c r="L21" s="44" t="str">
        <f t="shared" si="3"/>
        <v/>
      </c>
      <c r="M21" s="42"/>
      <c r="N21" s="30" t="str">
        <f t="shared" si="4"/>
        <v/>
      </c>
      <c r="O21" s="44" t="str">
        <f t="shared" si="5"/>
        <v/>
      </c>
      <c r="P21" s="42"/>
      <c r="Q21" s="124" t="str">
        <f t="shared" si="6"/>
        <v/>
      </c>
      <c r="R21" s="32" t="str">
        <f t="shared" si="7"/>
        <v/>
      </c>
    </row>
    <row r="22" spans="1:18" ht="24.95" customHeight="1" x14ac:dyDescent="0.15">
      <c r="A22" s="11">
        <v>17</v>
      </c>
      <c r="B22" s="37"/>
      <c r="C22" s="38"/>
      <c r="D22" s="40"/>
      <c r="E22" s="111"/>
      <c r="F22" s="41" t="str">
        <f t="shared" si="8"/>
        <v/>
      </c>
      <c r="G22" s="42"/>
      <c r="H22" s="30" t="str">
        <f t="shared" si="0"/>
        <v/>
      </c>
      <c r="I22" s="30" t="str">
        <f t="shared" si="1"/>
        <v/>
      </c>
      <c r="J22" s="42"/>
      <c r="K22" s="50" t="str">
        <f t="shared" si="2"/>
        <v/>
      </c>
      <c r="L22" s="44" t="str">
        <f t="shared" si="3"/>
        <v/>
      </c>
      <c r="M22" s="42"/>
      <c r="N22" s="30" t="str">
        <f t="shared" si="4"/>
        <v/>
      </c>
      <c r="O22" s="44" t="str">
        <f t="shared" si="5"/>
        <v/>
      </c>
      <c r="P22" s="42"/>
      <c r="Q22" s="124" t="str">
        <f t="shared" si="6"/>
        <v/>
      </c>
      <c r="R22" s="32" t="str">
        <f t="shared" si="7"/>
        <v/>
      </c>
    </row>
    <row r="23" spans="1:18" ht="24.95" customHeight="1" x14ac:dyDescent="0.15">
      <c r="A23" s="11">
        <v>18</v>
      </c>
      <c r="B23" s="37"/>
      <c r="C23" s="38"/>
      <c r="D23" s="40"/>
      <c r="E23" s="111"/>
      <c r="F23" s="41" t="str">
        <f t="shared" si="8"/>
        <v/>
      </c>
      <c r="G23" s="42"/>
      <c r="H23" s="30" t="str">
        <f t="shared" si="0"/>
        <v/>
      </c>
      <c r="I23" s="30" t="str">
        <f t="shared" si="1"/>
        <v/>
      </c>
      <c r="J23" s="42"/>
      <c r="K23" s="50" t="str">
        <f t="shared" si="2"/>
        <v/>
      </c>
      <c r="L23" s="44" t="str">
        <f t="shared" si="3"/>
        <v/>
      </c>
      <c r="M23" s="42"/>
      <c r="N23" s="30" t="str">
        <f t="shared" si="4"/>
        <v/>
      </c>
      <c r="O23" s="44" t="str">
        <f t="shared" si="5"/>
        <v/>
      </c>
      <c r="P23" s="42"/>
      <c r="Q23" s="124" t="str">
        <f t="shared" si="6"/>
        <v/>
      </c>
      <c r="R23" s="32" t="str">
        <f t="shared" si="7"/>
        <v/>
      </c>
    </row>
    <row r="24" spans="1:18" ht="24.95" customHeight="1" x14ac:dyDescent="0.15">
      <c r="A24" s="11">
        <v>19</v>
      </c>
      <c r="B24" s="37"/>
      <c r="C24" s="38"/>
      <c r="D24" s="40"/>
      <c r="E24" s="111"/>
      <c r="F24" s="41" t="str">
        <f t="shared" si="8"/>
        <v/>
      </c>
      <c r="G24" s="42"/>
      <c r="H24" s="30" t="str">
        <f t="shared" si="0"/>
        <v/>
      </c>
      <c r="I24" s="30" t="str">
        <f t="shared" si="1"/>
        <v/>
      </c>
      <c r="J24" s="42"/>
      <c r="K24" s="50" t="str">
        <f t="shared" si="2"/>
        <v/>
      </c>
      <c r="L24" s="44" t="str">
        <f t="shared" si="3"/>
        <v/>
      </c>
      <c r="M24" s="42"/>
      <c r="N24" s="30" t="str">
        <f t="shared" si="4"/>
        <v/>
      </c>
      <c r="O24" s="44" t="str">
        <f t="shared" si="5"/>
        <v/>
      </c>
      <c r="P24" s="42"/>
      <c r="Q24" s="124" t="str">
        <f t="shared" si="6"/>
        <v/>
      </c>
      <c r="R24" s="32" t="str">
        <f t="shared" si="7"/>
        <v/>
      </c>
    </row>
    <row r="25" spans="1:18" ht="24.95" customHeight="1" x14ac:dyDescent="0.15">
      <c r="A25" s="11">
        <v>20</v>
      </c>
      <c r="B25" s="37"/>
      <c r="C25" s="38"/>
      <c r="D25" s="40"/>
      <c r="E25" s="111"/>
      <c r="F25" s="41" t="str">
        <f t="shared" si="8"/>
        <v/>
      </c>
      <c r="G25" s="42"/>
      <c r="H25" s="30" t="str">
        <f t="shared" si="0"/>
        <v/>
      </c>
      <c r="I25" s="30" t="str">
        <f t="shared" si="1"/>
        <v/>
      </c>
      <c r="J25" s="42"/>
      <c r="K25" s="50" t="str">
        <f t="shared" si="2"/>
        <v/>
      </c>
      <c r="L25" s="44" t="str">
        <f t="shared" si="3"/>
        <v/>
      </c>
      <c r="M25" s="42"/>
      <c r="N25" s="30" t="str">
        <f t="shared" si="4"/>
        <v/>
      </c>
      <c r="O25" s="44" t="str">
        <f t="shared" si="5"/>
        <v/>
      </c>
      <c r="P25" s="42"/>
      <c r="Q25" s="124" t="str">
        <f t="shared" si="6"/>
        <v/>
      </c>
      <c r="R25" s="32" t="str">
        <f t="shared" si="7"/>
        <v/>
      </c>
    </row>
    <row r="26" spans="1:18" ht="24.95" customHeight="1" x14ac:dyDescent="0.15">
      <c r="A26" s="11">
        <v>21</v>
      </c>
      <c r="B26" s="37"/>
      <c r="C26" s="38"/>
      <c r="D26" s="40"/>
      <c r="E26" s="111"/>
      <c r="F26" s="41" t="str">
        <f t="shared" si="8"/>
        <v/>
      </c>
      <c r="G26" s="42"/>
      <c r="H26" s="30" t="str">
        <f t="shared" si="0"/>
        <v/>
      </c>
      <c r="I26" s="30" t="str">
        <f t="shared" si="1"/>
        <v/>
      </c>
      <c r="J26" s="42"/>
      <c r="K26" s="50" t="str">
        <f t="shared" si="2"/>
        <v/>
      </c>
      <c r="L26" s="44" t="str">
        <f t="shared" si="3"/>
        <v/>
      </c>
      <c r="M26" s="42"/>
      <c r="N26" s="30" t="str">
        <f t="shared" si="4"/>
        <v/>
      </c>
      <c r="O26" s="44" t="str">
        <f t="shared" si="5"/>
        <v/>
      </c>
      <c r="P26" s="42"/>
      <c r="Q26" s="124" t="str">
        <f t="shared" si="6"/>
        <v/>
      </c>
      <c r="R26" s="32" t="str">
        <f t="shared" si="7"/>
        <v/>
      </c>
    </row>
    <row r="27" spans="1:18" ht="24.95" customHeight="1" x14ac:dyDescent="0.15">
      <c r="A27" s="11">
        <v>22</v>
      </c>
      <c r="B27" s="37"/>
      <c r="C27" s="38"/>
      <c r="D27" s="40"/>
      <c r="E27" s="111"/>
      <c r="F27" s="41" t="str">
        <f t="shared" si="8"/>
        <v/>
      </c>
      <c r="G27" s="42"/>
      <c r="H27" s="30" t="str">
        <f t="shared" si="0"/>
        <v/>
      </c>
      <c r="I27" s="30" t="str">
        <f t="shared" si="1"/>
        <v/>
      </c>
      <c r="J27" s="42"/>
      <c r="K27" s="50" t="str">
        <f t="shared" si="2"/>
        <v/>
      </c>
      <c r="L27" s="44" t="str">
        <f t="shared" si="3"/>
        <v/>
      </c>
      <c r="M27" s="42"/>
      <c r="N27" s="30" t="str">
        <f t="shared" si="4"/>
        <v/>
      </c>
      <c r="O27" s="44" t="str">
        <f t="shared" si="5"/>
        <v/>
      </c>
      <c r="P27" s="42"/>
      <c r="Q27" s="124" t="str">
        <f t="shared" si="6"/>
        <v/>
      </c>
      <c r="R27" s="32" t="str">
        <f t="shared" si="7"/>
        <v/>
      </c>
    </row>
    <row r="28" spans="1:18" ht="24.95" customHeight="1" x14ac:dyDescent="0.15">
      <c r="A28" s="11">
        <v>23</v>
      </c>
      <c r="B28" s="37"/>
      <c r="C28" s="38"/>
      <c r="D28" s="40"/>
      <c r="E28" s="111"/>
      <c r="F28" s="41" t="str">
        <f t="shared" si="8"/>
        <v/>
      </c>
      <c r="G28" s="42"/>
      <c r="H28" s="30" t="str">
        <f t="shared" si="0"/>
        <v/>
      </c>
      <c r="I28" s="30" t="str">
        <f t="shared" si="1"/>
        <v/>
      </c>
      <c r="J28" s="42"/>
      <c r="K28" s="50" t="str">
        <f t="shared" si="2"/>
        <v/>
      </c>
      <c r="L28" s="44" t="str">
        <f t="shared" si="3"/>
        <v/>
      </c>
      <c r="M28" s="42"/>
      <c r="N28" s="30" t="str">
        <f t="shared" si="4"/>
        <v/>
      </c>
      <c r="O28" s="44" t="str">
        <f t="shared" si="5"/>
        <v/>
      </c>
      <c r="P28" s="42"/>
      <c r="Q28" s="124" t="str">
        <f t="shared" si="6"/>
        <v/>
      </c>
      <c r="R28" s="32" t="str">
        <f t="shared" si="7"/>
        <v/>
      </c>
    </row>
    <row r="29" spans="1:18" ht="24.95" customHeight="1" x14ac:dyDescent="0.15">
      <c r="A29" s="11">
        <v>24</v>
      </c>
      <c r="B29" s="37"/>
      <c r="C29" s="38"/>
      <c r="D29" s="40"/>
      <c r="E29" s="111"/>
      <c r="F29" s="41" t="str">
        <f t="shared" si="8"/>
        <v/>
      </c>
      <c r="G29" s="42"/>
      <c r="H29" s="30" t="str">
        <f t="shared" si="0"/>
        <v/>
      </c>
      <c r="I29" s="30" t="str">
        <f t="shared" si="1"/>
        <v/>
      </c>
      <c r="J29" s="42"/>
      <c r="K29" s="50" t="str">
        <f t="shared" si="2"/>
        <v/>
      </c>
      <c r="L29" s="44" t="str">
        <f t="shared" si="3"/>
        <v/>
      </c>
      <c r="M29" s="42"/>
      <c r="N29" s="30" t="str">
        <f t="shared" si="4"/>
        <v/>
      </c>
      <c r="O29" s="44" t="str">
        <f t="shared" si="5"/>
        <v/>
      </c>
      <c r="P29" s="42"/>
      <c r="Q29" s="124" t="str">
        <f t="shared" si="6"/>
        <v/>
      </c>
      <c r="R29" s="32" t="str">
        <f t="shared" si="7"/>
        <v/>
      </c>
    </row>
    <row r="30" spans="1:18" ht="24.95" customHeight="1" x14ac:dyDescent="0.15">
      <c r="A30" s="11">
        <v>25</v>
      </c>
      <c r="B30" s="37"/>
      <c r="C30" s="38"/>
      <c r="D30" s="40"/>
      <c r="E30" s="111"/>
      <c r="F30" s="41" t="str">
        <f t="shared" si="8"/>
        <v/>
      </c>
      <c r="G30" s="42"/>
      <c r="H30" s="30" t="str">
        <f t="shared" si="0"/>
        <v/>
      </c>
      <c r="I30" s="30" t="str">
        <f t="shared" si="1"/>
        <v/>
      </c>
      <c r="J30" s="42"/>
      <c r="K30" s="50" t="str">
        <f t="shared" si="2"/>
        <v/>
      </c>
      <c r="L30" s="44" t="str">
        <f t="shared" si="3"/>
        <v/>
      </c>
      <c r="M30" s="42"/>
      <c r="N30" s="30" t="str">
        <f t="shared" si="4"/>
        <v/>
      </c>
      <c r="O30" s="44" t="str">
        <f t="shared" si="5"/>
        <v/>
      </c>
      <c r="P30" s="42"/>
      <c r="Q30" s="124" t="str">
        <f t="shared" si="6"/>
        <v/>
      </c>
      <c r="R30" s="32" t="str">
        <f t="shared" si="7"/>
        <v/>
      </c>
    </row>
    <row r="31" spans="1:18" ht="24.95" customHeight="1" x14ac:dyDescent="0.15">
      <c r="A31" s="11">
        <v>26</v>
      </c>
      <c r="B31" s="37"/>
      <c r="C31" s="38"/>
      <c r="D31" s="40"/>
      <c r="E31" s="111"/>
      <c r="F31" s="41" t="str">
        <f t="shared" si="8"/>
        <v/>
      </c>
      <c r="G31" s="42"/>
      <c r="H31" s="30" t="str">
        <f t="shared" si="0"/>
        <v/>
      </c>
      <c r="I31" s="30" t="str">
        <f t="shared" si="1"/>
        <v/>
      </c>
      <c r="J31" s="42"/>
      <c r="K31" s="50" t="str">
        <f t="shared" si="2"/>
        <v/>
      </c>
      <c r="L31" s="44" t="str">
        <f t="shared" si="3"/>
        <v/>
      </c>
      <c r="M31" s="42"/>
      <c r="N31" s="30" t="str">
        <f t="shared" si="4"/>
        <v/>
      </c>
      <c r="O31" s="44" t="str">
        <f t="shared" si="5"/>
        <v/>
      </c>
      <c r="P31" s="42"/>
      <c r="Q31" s="124" t="str">
        <f t="shared" si="6"/>
        <v/>
      </c>
      <c r="R31" s="32" t="str">
        <f t="shared" si="7"/>
        <v/>
      </c>
    </row>
    <row r="32" spans="1:18" ht="24.95" customHeight="1" x14ac:dyDescent="0.15">
      <c r="A32" s="11">
        <v>27</v>
      </c>
      <c r="B32" s="37"/>
      <c r="C32" s="38"/>
      <c r="D32" s="40"/>
      <c r="E32" s="111"/>
      <c r="F32" s="41" t="str">
        <f t="shared" si="8"/>
        <v/>
      </c>
      <c r="G32" s="42"/>
      <c r="H32" s="30" t="str">
        <f t="shared" si="0"/>
        <v/>
      </c>
      <c r="I32" s="30" t="str">
        <f t="shared" si="1"/>
        <v/>
      </c>
      <c r="J32" s="42"/>
      <c r="K32" s="50" t="str">
        <f t="shared" si="2"/>
        <v/>
      </c>
      <c r="L32" s="44" t="str">
        <f t="shared" si="3"/>
        <v/>
      </c>
      <c r="M32" s="42"/>
      <c r="N32" s="30" t="str">
        <f t="shared" si="4"/>
        <v/>
      </c>
      <c r="O32" s="44" t="str">
        <f t="shared" si="5"/>
        <v/>
      </c>
      <c r="P32" s="42"/>
      <c r="Q32" s="124" t="str">
        <f t="shared" si="6"/>
        <v/>
      </c>
      <c r="R32" s="32" t="str">
        <f t="shared" si="7"/>
        <v/>
      </c>
    </row>
    <row r="33" spans="1:18" ht="24.95" customHeight="1" x14ac:dyDescent="0.15">
      <c r="A33" s="11">
        <v>28</v>
      </c>
      <c r="B33" s="37"/>
      <c r="C33" s="38"/>
      <c r="D33" s="40"/>
      <c r="E33" s="111"/>
      <c r="F33" s="41" t="str">
        <f t="shared" si="8"/>
        <v/>
      </c>
      <c r="G33" s="42"/>
      <c r="H33" s="30" t="str">
        <f t="shared" si="0"/>
        <v/>
      </c>
      <c r="I33" s="30" t="str">
        <f t="shared" si="1"/>
        <v/>
      </c>
      <c r="J33" s="42"/>
      <c r="K33" s="50" t="str">
        <f t="shared" si="2"/>
        <v/>
      </c>
      <c r="L33" s="44" t="str">
        <f t="shared" si="3"/>
        <v/>
      </c>
      <c r="M33" s="42"/>
      <c r="N33" s="30" t="str">
        <f t="shared" si="4"/>
        <v/>
      </c>
      <c r="O33" s="44" t="str">
        <f t="shared" si="5"/>
        <v/>
      </c>
      <c r="P33" s="42"/>
      <c r="Q33" s="124" t="str">
        <f t="shared" si="6"/>
        <v/>
      </c>
      <c r="R33" s="32" t="str">
        <f t="shared" si="7"/>
        <v/>
      </c>
    </row>
    <row r="34" spans="1:18" ht="24.95" customHeight="1" x14ac:dyDescent="0.15">
      <c r="A34" s="11">
        <v>29</v>
      </c>
      <c r="B34" s="37"/>
      <c r="C34" s="38"/>
      <c r="D34" s="40"/>
      <c r="E34" s="111"/>
      <c r="F34" s="41" t="str">
        <f t="shared" si="8"/>
        <v/>
      </c>
      <c r="G34" s="42"/>
      <c r="H34" s="30" t="str">
        <f t="shared" si="0"/>
        <v/>
      </c>
      <c r="I34" s="30" t="str">
        <f t="shared" si="1"/>
        <v/>
      </c>
      <c r="J34" s="42"/>
      <c r="K34" s="50" t="str">
        <f t="shared" si="2"/>
        <v/>
      </c>
      <c r="L34" s="44" t="str">
        <f t="shared" si="3"/>
        <v/>
      </c>
      <c r="M34" s="42"/>
      <c r="N34" s="30" t="str">
        <f t="shared" si="4"/>
        <v/>
      </c>
      <c r="O34" s="44" t="str">
        <f t="shared" si="5"/>
        <v/>
      </c>
      <c r="P34" s="42"/>
      <c r="Q34" s="124" t="str">
        <f t="shared" si="6"/>
        <v/>
      </c>
      <c r="R34" s="32" t="str">
        <f t="shared" si="7"/>
        <v/>
      </c>
    </row>
    <row r="35" spans="1:18" ht="24.95" customHeight="1" x14ac:dyDescent="0.15">
      <c r="A35" s="11">
        <v>30</v>
      </c>
      <c r="B35" s="37"/>
      <c r="C35" s="38"/>
      <c r="D35" s="40"/>
      <c r="E35" s="111"/>
      <c r="F35" s="41" t="str">
        <f t="shared" si="8"/>
        <v/>
      </c>
      <c r="G35" s="42"/>
      <c r="H35" s="30" t="str">
        <f t="shared" si="0"/>
        <v/>
      </c>
      <c r="I35" s="30" t="str">
        <f t="shared" si="1"/>
        <v/>
      </c>
      <c r="J35" s="42"/>
      <c r="K35" s="50" t="str">
        <f t="shared" si="2"/>
        <v/>
      </c>
      <c r="L35" s="44" t="str">
        <f t="shared" si="3"/>
        <v/>
      </c>
      <c r="M35" s="42"/>
      <c r="N35" s="30" t="str">
        <f t="shared" si="4"/>
        <v/>
      </c>
      <c r="O35" s="44" t="str">
        <f t="shared" si="5"/>
        <v/>
      </c>
      <c r="P35" s="42"/>
      <c r="Q35" s="124" t="str">
        <f t="shared" si="6"/>
        <v/>
      </c>
      <c r="R35" s="32" t="str">
        <f t="shared" si="7"/>
        <v/>
      </c>
    </row>
    <row r="36" spans="1:18" ht="24.95" customHeight="1" x14ac:dyDescent="0.15">
      <c r="A36" s="11">
        <v>31</v>
      </c>
      <c r="B36" s="37"/>
      <c r="C36" s="38"/>
      <c r="D36" s="40"/>
      <c r="E36" s="111"/>
      <c r="F36" s="41" t="str">
        <f t="shared" si="8"/>
        <v/>
      </c>
      <c r="G36" s="42"/>
      <c r="H36" s="30" t="str">
        <f t="shared" si="0"/>
        <v/>
      </c>
      <c r="I36" s="30" t="str">
        <f t="shared" si="1"/>
        <v/>
      </c>
      <c r="J36" s="42"/>
      <c r="K36" s="50" t="str">
        <f t="shared" si="2"/>
        <v/>
      </c>
      <c r="L36" s="44" t="str">
        <f t="shared" si="3"/>
        <v/>
      </c>
      <c r="M36" s="42"/>
      <c r="N36" s="30" t="str">
        <f t="shared" si="4"/>
        <v/>
      </c>
      <c r="O36" s="44" t="str">
        <f t="shared" si="5"/>
        <v/>
      </c>
      <c r="P36" s="42"/>
      <c r="Q36" s="124" t="str">
        <f t="shared" si="6"/>
        <v/>
      </c>
      <c r="R36" s="32" t="str">
        <f t="shared" si="7"/>
        <v/>
      </c>
    </row>
    <row r="37" spans="1:18" ht="24.95" customHeight="1" x14ac:dyDescent="0.15">
      <c r="A37" s="11">
        <v>32</v>
      </c>
      <c r="B37" s="37"/>
      <c r="C37" s="38"/>
      <c r="D37" s="40"/>
      <c r="E37" s="111"/>
      <c r="F37" s="41" t="str">
        <f t="shared" si="8"/>
        <v/>
      </c>
      <c r="G37" s="42"/>
      <c r="H37" s="30" t="str">
        <f t="shared" si="0"/>
        <v/>
      </c>
      <c r="I37" s="30" t="str">
        <f t="shared" si="1"/>
        <v/>
      </c>
      <c r="J37" s="42"/>
      <c r="K37" s="50" t="str">
        <f t="shared" si="2"/>
        <v/>
      </c>
      <c r="L37" s="44" t="str">
        <f t="shared" si="3"/>
        <v/>
      </c>
      <c r="M37" s="42"/>
      <c r="N37" s="30" t="str">
        <f t="shared" si="4"/>
        <v/>
      </c>
      <c r="O37" s="44" t="str">
        <f t="shared" si="5"/>
        <v/>
      </c>
      <c r="P37" s="42"/>
      <c r="Q37" s="124" t="str">
        <f t="shared" si="6"/>
        <v/>
      </c>
      <c r="R37" s="32" t="str">
        <f t="shared" si="7"/>
        <v/>
      </c>
    </row>
    <row r="38" spans="1:18" ht="24.95" customHeight="1" x14ac:dyDescent="0.15">
      <c r="A38" s="11">
        <v>33</v>
      </c>
      <c r="B38" s="37"/>
      <c r="C38" s="38"/>
      <c r="D38" s="40"/>
      <c r="E38" s="111"/>
      <c r="F38" s="41" t="str">
        <f t="shared" si="8"/>
        <v/>
      </c>
      <c r="G38" s="42"/>
      <c r="H38" s="30" t="str">
        <f t="shared" si="0"/>
        <v/>
      </c>
      <c r="I38" s="30" t="str">
        <f t="shared" si="1"/>
        <v/>
      </c>
      <c r="J38" s="42"/>
      <c r="K38" s="50" t="str">
        <f t="shared" si="2"/>
        <v/>
      </c>
      <c r="L38" s="44" t="str">
        <f t="shared" si="3"/>
        <v/>
      </c>
      <c r="M38" s="42"/>
      <c r="N38" s="30" t="str">
        <f t="shared" si="4"/>
        <v/>
      </c>
      <c r="O38" s="44" t="str">
        <f t="shared" si="5"/>
        <v/>
      </c>
      <c r="P38" s="42"/>
      <c r="Q38" s="124" t="str">
        <f t="shared" si="6"/>
        <v/>
      </c>
      <c r="R38" s="32" t="str">
        <f t="shared" si="7"/>
        <v/>
      </c>
    </row>
    <row r="39" spans="1:18" ht="24.95" customHeight="1" x14ac:dyDescent="0.15">
      <c r="A39" s="11">
        <v>34</v>
      </c>
      <c r="B39" s="37"/>
      <c r="C39" s="38"/>
      <c r="D39" s="40"/>
      <c r="E39" s="111"/>
      <c r="F39" s="41" t="str">
        <f t="shared" si="8"/>
        <v/>
      </c>
      <c r="G39" s="42"/>
      <c r="H39" s="30" t="str">
        <f t="shared" si="0"/>
        <v/>
      </c>
      <c r="I39" s="30" t="str">
        <f t="shared" si="1"/>
        <v/>
      </c>
      <c r="J39" s="42"/>
      <c r="K39" s="50" t="str">
        <f t="shared" si="2"/>
        <v/>
      </c>
      <c r="L39" s="44" t="str">
        <f t="shared" si="3"/>
        <v/>
      </c>
      <c r="M39" s="42"/>
      <c r="N39" s="30" t="str">
        <f t="shared" si="4"/>
        <v/>
      </c>
      <c r="O39" s="44" t="str">
        <f t="shared" si="5"/>
        <v/>
      </c>
      <c r="P39" s="42"/>
      <c r="Q39" s="124" t="str">
        <f t="shared" si="6"/>
        <v/>
      </c>
      <c r="R39" s="32" t="str">
        <f t="shared" si="7"/>
        <v/>
      </c>
    </row>
    <row r="40" spans="1:18" ht="24.95" customHeight="1" x14ac:dyDescent="0.15">
      <c r="A40" s="11">
        <v>35</v>
      </c>
      <c r="B40" s="37"/>
      <c r="C40" s="38"/>
      <c r="D40" s="40"/>
      <c r="E40" s="111"/>
      <c r="F40" s="41" t="str">
        <f t="shared" si="8"/>
        <v/>
      </c>
      <c r="G40" s="42"/>
      <c r="H40" s="30" t="str">
        <f t="shared" si="0"/>
        <v/>
      </c>
      <c r="I40" s="30" t="str">
        <f t="shared" si="1"/>
        <v/>
      </c>
      <c r="J40" s="42"/>
      <c r="K40" s="50" t="str">
        <f t="shared" si="2"/>
        <v/>
      </c>
      <c r="L40" s="44" t="str">
        <f t="shared" si="3"/>
        <v/>
      </c>
      <c r="M40" s="42"/>
      <c r="N40" s="30" t="str">
        <f t="shared" si="4"/>
        <v/>
      </c>
      <c r="O40" s="44" t="str">
        <f t="shared" si="5"/>
        <v/>
      </c>
      <c r="P40" s="42"/>
      <c r="Q40" s="124" t="str">
        <f t="shared" si="6"/>
        <v/>
      </c>
      <c r="R40" s="32" t="str">
        <f t="shared" si="7"/>
        <v/>
      </c>
    </row>
    <row r="41" spans="1:18" ht="24.95" customHeight="1" x14ac:dyDescent="0.15">
      <c r="A41" s="11">
        <v>36</v>
      </c>
      <c r="B41" s="37"/>
      <c r="C41" s="38"/>
      <c r="D41" s="40"/>
      <c r="E41" s="111"/>
      <c r="F41" s="41" t="str">
        <f t="shared" si="8"/>
        <v/>
      </c>
      <c r="G41" s="42"/>
      <c r="H41" s="30" t="str">
        <f t="shared" si="0"/>
        <v/>
      </c>
      <c r="I41" s="30" t="str">
        <f t="shared" si="1"/>
        <v/>
      </c>
      <c r="J41" s="42"/>
      <c r="K41" s="50" t="str">
        <f t="shared" si="2"/>
        <v/>
      </c>
      <c r="L41" s="44" t="str">
        <f t="shared" si="3"/>
        <v/>
      </c>
      <c r="M41" s="42"/>
      <c r="N41" s="30" t="str">
        <f t="shared" si="4"/>
        <v/>
      </c>
      <c r="O41" s="44" t="str">
        <f t="shared" si="5"/>
        <v/>
      </c>
      <c r="P41" s="42"/>
      <c r="Q41" s="124" t="str">
        <f t="shared" si="6"/>
        <v/>
      </c>
      <c r="R41" s="32" t="str">
        <f t="shared" si="7"/>
        <v/>
      </c>
    </row>
    <row r="42" spans="1:18" ht="24.95" customHeight="1" x14ac:dyDescent="0.15">
      <c r="A42" s="11">
        <v>37</v>
      </c>
      <c r="B42" s="37"/>
      <c r="C42" s="38"/>
      <c r="D42" s="40"/>
      <c r="E42" s="111"/>
      <c r="F42" s="41" t="str">
        <f t="shared" si="8"/>
        <v/>
      </c>
      <c r="G42" s="42"/>
      <c r="H42" s="30" t="str">
        <f t="shared" si="0"/>
        <v/>
      </c>
      <c r="I42" s="30" t="str">
        <f t="shared" si="1"/>
        <v/>
      </c>
      <c r="J42" s="42"/>
      <c r="K42" s="50" t="str">
        <f t="shared" si="2"/>
        <v/>
      </c>
      <c r="L42" s="44" t="str">
        <f t="shared" si="3"/>
        <v/>
      </c>
      <c r="M42" s="42"/>
      <c r="N42" s="30" t="str">
        <f t="shared" si="4"/>
        <v/>
      </c>
      <c r="O42" s="44" t="str">
        <f t="shared" si="5"/>
        <v/>
      </c>
      <c r="P42" s="42"/>
      <c r="Q42" s="124" t="str">
        <f t="shared" si="6"/>
        <v/>
      </c>
      <c r="R42" s="32" t="str">
        <f t="shared" si="7"/>
        <v/>
      </c>
    </row>
    <row r="43" spans="1:18" ht="24.95" customHeight="1" x14ac:dyDescent="0.15">
      <c r="A43" s="11">
        <v>38</v>
      </c>
      <c r="B43" s="37"/>
      <c r="C43" s="38"/>
      <c r="D43" s="40"/>
      <c r="E43" s="111"/>
      <c r="F43" s="41" t="str">
        <f t="shared" si="8"/>
        <v/>
      </c>
      <c r="G43" s="42"/>
      <c r="H43" s="30" t="str">
        <f t="shared" si="0"/>
        <v/>
      </c>
      <c r="I43" s="30" t="str">
        <f t="shared" si="1"/>
        <v/>
      </c>
      <c r="J43" s="42"/>
      <c r="K43" s="50" t="str">
        <f t="shared" si="2"/>
        <v/>
      </c>
      <c r="L43" s="44" t="str">
        <f t="shared" si="3"/>
        <v/>
      </c>
      <c r="M43" s="42"/>
      <c r="N43" s="30" t="str">
        <f t="shared" si="4"/>
        <v/>
      </c>
      <c r="O43" s="44" t="str">
        <f t="shared" si="5"/>
        <v/>
      </c>
      <c r="P43" s="42"/>
      <c r="Q43" s="124" t="str">
        <f t="shared" si="6"/>
        <v/>
      </c>
      <c r="R43" s="32" t="str">
        <f t="shared" si="7"/>
        <v/>
      </c>
    </row>
    <row r="44" spans="1:18" ht="24.95" customHeight="1" x14ac:dyDescent="0.15">
      <c r="A44" s="11">
        <v>39</v>
      </c>
      <c r="B44" s="37"/>
      <c r="C44" s="38"/>
      <c r="D44" s="40"/>
      <c r="E44" s="111"/>
      <c r="F44" s="41" t="str">
        <f t="shared" si="8"/>
        <v/>
      </c>
      <c r="G44" s="42"/>
      <c r="H44" s="30" t="str">
        <f t="shared" si="0"/>
        <v/>
      </c>
      <c r="I44" s="30" t="str">
        <f t="shared" si="1"/>
        <v/>
      </c>
      <c r="J44" s="42"/>
      <c r="K44" s="50" t="str">
        <f t="shared" si="2"/>
        <v/>
      </c>
      <c r="L44" s="44" t="str">
        <f t="shared" si="3"/>
        <v/>
      </c>
      <c r="M44" s="42"/>
      <c r="N44" s="30" t="str">
        <f t="shared" si="4"/>
        <v/>
      </c>
      <c r="O44" s="44" t="str">
        <f t="shared" si="5"/>
        <v/>
      </c>
      <c r="P44" s="42"/>
      <c r="Q44" s="124" t="str">
        <f t="shared" si="6"/>
        <v/>
      </c>
      <c r="R44" s="32" t="str">
        <f t="shared" si="7"/>
        <v/>
      </c>
    </row>
    <row r="45" spans="1:18" ht="24.95" customHeight="1" thickBot="1" x14ac:dyDescent="0.2">
      <c r="A45" s="11">
        <v>40</v>
      </c>
      <c r="B45" s="112"/>
      <c r="C45" s="113"/>
      <c r="D45" s="114"/>
      <c r="E45" s="115"/>
      <c r="F45" s="116" t="str">
        <f t="shared" si="8"/>
        <v/>
      </c>
      <c r="G45" s="117"/>
      <c r="H45" s="118" t="str">
        <f t="shared" si="0"/>
        <v/>
      </c>
      <c r="I45" s="118" t="str">
        <f t="shared" si="1"/>
        <v/>
      </c>
      <c r="J45" s="117"/>
      <c r="K45" s="119" t="str">
        <f t="shared" si="2"/>
        <v/>
      </c>
      <c r="L45" s="120" t="str">
        <f t="shared" si="3"/>
        <v/>
      </c>
      <c r="M45" s="117"/>
      <c r="N45" s="118" t="str">
        <f t="shared" si="4"/>
        <v/>
      </c>
      <c r="O45" s="120" t="str">
        <f t="shared" si="5"/>
        <v/>
      </c>
      <c r="P45" s="117"/>
      <c r="Q45" s="125" t="str">
        <f t="shared" si="6"/>
        <v/>
      </c>
      <c r="R45" s="120" t="str">
        <f t="shared" si="7"/>
        <v/>
      </c>
    </row>
    <row r="46" spans="1:18" ht="24.95" customHeight="1" thickTop="1" x14ac:dyDescent="0.15">
      <c r="A46" s="6"/>
      <c r="B46" s="477" t="s">
        <v>19</v>
      </c>
      <c r="C46" s="478"/>
      <c r="D46" s="79"/>
      <c r="E46" s="80">
        <f>COUNTIF(E6:E45,"○")</f>
        <v>0</v>
      </c>
      <c r="F46" s="81">
        <f>SUM(F6:F45)</f>
        <v>0</v>
      </c>
      <c r="G46" s="82"/>
      <c r="H46" s="84">
        <f>SUM(H6:H45)</f>
        <v>0</v>
      </c>
      <c r="I46" s="84">
        <f>SUM(I6:I45)</f>
        <v>0</v>
      </c>
      <c r="J46" s="122"/>
      <c r="K46" s="84">
        <f>SUM(K6:K45)</f>
        <v>0</v>
      </c>
      <c r="L46" s="84">
        <f>SUM(L6:L45)</f>
        <v>0</v>
      </c>
      <c r="M46" s="122"/>
      <c r="N46" s="84">
        <f>SUM(N6:N45)</f>
        <v>0</v>
      </c>
      <c r="O46" s="84">
        <f>SUM(O6:O45)</f>
        <v>0</v>
      </c>
      <c r="P46" s="122"/>
      <c r="Q46" s="84">
        <f>SUM(Q6:Q45)</f>
        <v>0</v>
      </c>
      <c r="R46" s="84">
        <f>SUM(R6:R45)</f>
        <v>0</v>
      </c>
    </row>
    <row r="47" spans="1:18" x14ac:dyDescent="0.15">
      <c r="H47" s="3"/>
    </row>
    <row r="48" spans="1:18" x14ac:dyDescent="0.15">
      <c r="H48" s="3"/>
    </row>
    <row r="49" spans="8:8" x14ac:dyDescent="0.15">
      <c r="H49" s="3"/>
    </row>
    <row r="50" spans="8:8" x14ac:dyDescent="0.15">
      <c r="H50" s="3"/>
    </row>
    <row r="51" spans="8:8" x14ac:dyDescent="0.15">
      <c r="H51" s="3"/>
    </row>
    <row r="52" spans="8:8" x14ac:dyDescent="0.15">
      <c r="H52" s="3"/>
    </row>
    <row r="53" spans="8:8" x14ac:dyDescent="0.15">
      <c r="H53" s="3"/>
    </row>
    <row r="54" spans="8:8" x14ac:dyDescent="0.15">
      <c r="H54" s="3"/>
    </row>
    <row r="55" spans="8:8" x14ac:dyDescent="0.15">
      <c r="H55" s="3"/>
    </row>
    <row r="56" spans="8:8" x14ac:dyDescent="0.15">
      <c r="H56" s="3"/>
    </row>
    <row r="57" spans="8:8" x14ac:dyDescent="0.15">
      <c r="H57" s="3"/>
    </row>
    <row r="58" spans="8:8" x14ac:dyDescent="0.15">
      <c r="H58" s="3"/>
    </row>
    <row r="59" spans="8:8" x14ac:dyDescent="0.15">
      <c r="H59" s="3"/>
    </row>
    <row r="60" spans="8:8" x14ac:dyDescent="0.15">
      <c r="H60" s="3"/>
    </row>
    <row r="61" spans="8:8" x14ac:dyDescent="0.15">
      <c r="H61" s="3"/>
    </row>
    <row r="62" spans="8:8" x14ac:dyDescent="0.15">
      <c r="H62" s="3"/>
    </row>
    <row r="63" spans="8:8" x14ac:dyDescent="0.15">
      <c r="H63" s="3"/>
    </row>
    <row r="64" spans="8:8" x14ac:dyDescent="0.15">
      <c r="H64" s="3"/>
    </row>
    <row r="65" spans="8:8" x14ac:dyDescent="0.15">
      <c r="H65" s="3"/>
    </row>
    <row r="66" spans="8:8" x14ac:dyDescent="0.15">
      <c r="H66" s="3"/>
    </row>
    <row r="67" spans="8:8" x14ac:dyDescent="0.15">
      <c r="H67" s="3"/>
    </row>
    <row r="68" spans="8:8" x14ac:dyDescent="0.15">
      <c r="H68" s="3"/>
    </row>
    <row r="69" spans="8:8" x14ac:dyDescent="0.15">
      <c r="H69" s="3"/>
    </row>
    <row r="70" spans="8:8" x14ac:dyDescent="0.15">
      <c r="H70" s="3"/>
    </row>
    <row r="71" spans="8:8" x14ac:dyDescent="0.15">
      <c r="H71" s="3"/>
    </row>
    <row r="72" spans="8:8" x14ac:dyDescent="0.15">
      <c r="H72" s="3"/>
    </row>
    <row r="73" spans="8:8" x14ac:dyDescent="0.15">
      <c r="H73" s="3"/>
    </row>
    <row r="74" spans="8:8" x14ac:dyDescent="0.15">
      <c r="H74" s="3"/>
    </row>
    <row r="75" spans="8:8" x14ac:dyDescent="0.15">
      <c r="H75" s="3"/>
    </row>
    <row r="76" spans="8:8" x14ac:dyDescent="0.15">
      <c r="H76" s="3"/>
    </row>
  </sheetData>
  <mergeCells count="10">
    <mergeCell ref="B46:C46"/>
    <mergeCell ref="C1:R1"/>
    <mergeCell ref="E3:F4"/>
    <mergeCell ref="C3:C5"/>
    <mergeCell ref="D3:D5"/>
    <mergeCell ref="B3:B5"/>
    <mergeCell ref="G3:I3"/>
    <mergeCell ref="J3:L3"/>
    <mergeCell ref="M3:O3"/>
    <mergeCell ref="P3:R3"/>
  </mergeCells>
  <phoneticPr fontId="2"/>
  <printOptions horizontalCentered="1"/>
  <pageMargins left="0.70866141732283472" right="0.51181102362204722" top="0.39370078740157483" bottom="0.19685039370078741" header="0.51181102362204722" footer="0.51181102362204722"/>
  <pageSetup paperSize="9" fitToWidth="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6"/>
  <sheetViews>
    <sheetView view="pageBreakPreview" zoomScaleNormal="100" zoomScaleSheetLayoutView="100" workbookViewId="0">
      <selection activeCell="D2" sqref="D2"/>
    </sheetView>
  </sheetViews>
  <sheetFormatPr defaultRowHeight="13.5" x14ac:dyDescent="0.15"/>
  <cols>
    <col min="1" max="1" width="5.125" customWidth="1"/>
    <col min="2" max="2" width="5.25" customWidth="1"/>
    <col min="3" max="3" width="15.5" customWidth="1"/>
    <col min="4" max="4" width="12.375" customWidth="1"/>
    <col min="5" max="5" width="7.125" customWidth="1"/>
    <col min="6" max="6" width="8.625" customWidth="1"/>
    <col min="7" max="7" width="4.625" customWidth="1"/>
    <col min="8" max="8" width="10.875" customWidth="1"/>
    <col min="9" max="9" width="5.625" customWidth="1"/>
    <col min="10" max="10" width="5.125" customWidth="1"/>
    <col min="11" max="11" width="10" customWidth="1"/>
    <col min="12" max="12" width="10.875" customWidth="1"/>
    <col min="13" max="13" width="6.125" customWidth="1"/>
    <col min="14" max="14" width="5" customWidth="1"/>
    <col min="15" max="15" width="9.625" customWidth="1"/>
    <col min="16" max="16" width="11.5" customWidth="1"/>
    <col min="17" max="17" width="7.125" customWidth="1"/>
    <col min="18" max="18" width="5" customWidth="1"/>
    <col min="19" max="19" width="9.625" customWidth="1"/>
    <col min="20" max="20" width="11.125" customWidth="1"/>
    <col min="21" max="21" width="6.625" customWidth="1"/>
    <col min="22" max="22" width="4.875" customWidth="1"/>
    <col min="23" max="23" width="11.625" customWidth="1"/>
    <col min="24" max="24" width="13" customWidth="1"/>
    <col min="25" max="25" width="14.5" customWidth="1"/>
    <col min="26" max="26" width="3.625" customWidth="1"/>
  </cols>
  <sheetData>
    <row r="1" spans="1:28" ht="17.25" x14ac:dyDescent="0.15">
      <c r="B1" s="6"/>
      <c r="C1" s="6"/>
      <c r="D1" s="459" t="s">
        <v>57</v>
      </c>
      <c r="E1" s="460"/>
      <c r="F1" s="460"/>
      <c r="G1" s="460"/>
      <c r="H1" s="460"/>
      <c r="I1" s="460"/>
      <c r="J1" s="460"/>
      <c r="K1" s="460"/>
      <c r="L1" s="460"/>
      <c r="M1" s="460"/>
      <c r="N1" s="460"/>
      <c r="O1" s="460"/>
      <c r="P1" s="460"/>
      <c r="Q1" s="460"/>
      <c r="R1" s="460"/>
      <c r="S1" s="460"/>
      <c r="T1" s="460"/>
      <c r="U1" s="460"/>
      <c r="V1" s="460"/>
      <c r="W1" s="460"/>
      <c r="X1" s="460"/>
      <c r="Y1" s="460"/>
      <c r="Z1" s="460"/>
    </row>
    <row r="2" spans="1:28" x14ac:dyDescent="0.15">
      <c r="B2" s="6"/>
      <c r="C2" s="6"/>
      <c r="D2" s="7"/>
      <c r="E2" s="8"/>
      <c r="F2" s="8"/>
      <c r="G2" s="8"/>
      <c r="H2" s="8"/>
      <c r="I2" s="6"/>
      <c r="J2" s="6"/>
      <c r="K2" s="6"/>
      <c r="L2" s="6"/>
      <c r="M2" s="6"/>
      <c r="N2" s="6"/>
      <c r="O2" s="6"/>
      <c r="P2" s="6"/>
      <c r="Q2" s="6"/>
      <c r="R2" s="6"/>
      <c r="S2" s="6"/>
      <c r="T2" s="6"/>
      <c r="U2" s="6"/>
      <c r="V2" s="6"/>
      <c r="W2" s="6"/>
      <c r="X2" s="6"/>
      <c r="Y2" s="9"/>
      <c r="Z2" s="8"/>
    </row>
    <row r="3" spans="1:28" ht="13.5" customHeight="1" x14ac:dyDescent="0.15">
      <c r="B3" s="10"/>
      <c r="C3" s="461" t="s">
        <v>0</v>
      </c>
      <c r="D3" s="464" t="s">
        <v>1</v>
      </c>
      <c r="E3" s="467" t="s">
        <v>49</v>
      </c>
      <c r="F3" s="467" t="s">
        <v>2</v>
      </c>
      <c r="G3" s="470" t="s">
        <v>20</v>
      </c>
      <c r="H3" s="471"/>
      <c r="I3" s="474" t="s">
        <v>3</v>
      </c>
      <c r="J3" s="475"/>
      <c r="K3" s="475"/>
      <c r="L3" s="476"/>
      <c r="M3" s="474" t="s">
        <v>6</v>
      </c>
      <c r="N3" s="475"/>
      <c r="O3" s="475"/>
      <c r="P3" s="476"/>
      <c r="Q3" s="474" t="s">
        <v>8</v>
      </c>
      <c r="R3" s="475"/>
      <c r="S3" s="475"/>
      <c r="T3" s="476"/>
      <c r="U3" s="474" t="s">
        <v>9</v>
      </c>
      <c r="V3" s="475"/>
      <c r="W3" s="475"/>
      <c r="X3" s="476"/>
      <c r="Y3" s="470" t="s">
        <v>12</v>
      </c>
      <c r="Z3" s="471"/>
    </row>
    <row r="4" spans="1:28" ht="13.5" customHeight="1" x14ac:dyDescent="0.15">
      <c r="B4" s="11"/>
      <c r="C4" s="462"/>
      <c r="D4" s="465"/>
      <c r="E4" s="468"/>
      <c r="F4" s="468"/>
      <c r="G4" s="472"/>
      <c r="H4" s="473"/>
      <c r="I4" s="12" t="s">
        <v>4</v>
      </c>
      <c r="J4" s="13" t="s">
        <v>5</v>
      </c>
      <c r="K4" s="14" t="s">
        <v>23</v>
      </c>
      <c r="L4" s="15" t="s">
        <v>24</v>
      </c>
      <c r="M4" s="12" t="s">
        <v>7</v>
      </c>
      <c r="N4" s="13" t="s">
        <v>5</v>
      </c>
      <c r="O4" s="14" t="s">
        <v>23</v>
      </c>
      <c r="P4" s="15" t="s">
        <v>24</v>
      </c>
      <c r="Q4" s="12" t="s">
        <v>7</v>
      </c>
      <c r="R4" s="13" t="s">
        <v>5</v>
      </c>
      <c r="S4" s="14" t="s">
        <v>23</v>
      </c>
      <c r="T4" s="15" t="s">
        <v>24</v>
      </c>
      <c r="U4" s="12" t="s">
        <v>7</v>
      </c>
      <c r="V4" s="13" t="s">
        <v>5</v>
      </c>
      <c r="W4" s="14" t="s">
        <v>23</v>
      </c>
      <c r="X4" s="15" t="s">
        <v>24</v>
      </c>
      <c r="Y4" s="16" t="s">
        <v>10</v>
      </c>
      <c r="Z4" s="17" t="s">
        <v>11</v>
      </c>
    </row>
    <row r="5" spans="1:28" ht="132" x14ac:dyDescent="0.15">
      <c r="A5" s="75" t="s">
        <v>26</v>
      </c>
      <c r="B5" s="18" t="s">
        <v>25</v>
      </c>
      <c r="C5" s="463"/>
      <c r="D5" s="466"/>
      <c r="E5" s="469"/>
      <c r="F5" s="469"/>
      <c r="G5" s="106" t="s">
        <v>35</v>
      </c>
      <c r="H5" s="107">
        <v>10000</v>
      </c>
      <c r="I5" s="19" t="s">
        <v>42</v>
      </c>
      <c r="J5" s="96" t="s">
        <v>43</v>
      </c>
      <c r="K5" s="20">
        <v>5500</v>
      </c>
      <c r="L5" s="21" t="s">
        <v>44</v>
      </c>
      <c r="M5" s="95" t="s">
        <v>30</v>
      </c>
      <c r="N5" s="96" t="s">
        <v>43</v>
      </c>
      <c r="O5" s="92">
        <v>5500</v>
      </c>
      <c r="P5" s="21" t="s">
        <v>50</v>
      </c>
      <c r="Q5" s="95" t="s">
        <v>31</v>
      </c>
      <c r="R5" s="96" t="s">
        <v>43</v>
      </c>
      <c r="S5" s="92">
        <v>5500</v>
      </c>
      <c r="T5" s="21" t="s">
        <v>51</v>
      </c>
      <c r="U5" s="95" t="s">
        <v>32</v>
      </c>
      <c r="V5" s="96" t="s">
        <v>43</v>
      </c>
      <c r="W5" s="92">
        <v>5500</v>
      </c>
      <c r="X5" s="21" t="s">
        <v>52</v>
      </c>
      <c r="Y5" s="16"/>
      <c r="Z5" s="22"/>
      <c r="AA5" s="98"/>
      <c r="AB5" s="97"/>
    </row>
    <row r="6" spans="1:28" ht="14.25" x14ac:dyDescent="0.15">
      <c r="B6" s="11">
        <v>1</v>
      </c>
      <c r="C6" s="121" t="s">
        <v>54</v>
      </c>
      <c r="D6" s="73" t="s">
        <v>53</v>
      </c>
      <c r="E6" s="25" t="s">
        <v>55</v>
      </c>
      <c r="F6" s="26" t="s">
        <v>55</v>
      </c>
      <c r="G6" s="25" t="s">
        <v>35</v>
      </c>
      <c r="H6" s="27">
        <f>IF(G6="○",10000,"")</f>
        <v>10000</v>
      </c>
      <c r="I6" s="28" t="s">
        <v>36</v>
      </c>
      <c r="J6" s="29"/>
      <c r="K6" s="30">
        <v>5500</v>
      </c>
      <c r="L6" s="30">
        <v>15500</v>
      </c>
      <c r="M6" s="28" t="s">
        <v>28</v>
      </c>
      <c r="N6" s="29"/>
      <c r="O6" s="31">
        <v>5500</v>
      </c>
      <c r="P6" s="32">
        <v>10500</v>
      </c>
      <c r="Q6" s="93" t="s">
        <v>16</v>
      </c>
      <c r="R6" s="29"/>
      <c r="S6" s="31">
        <v>5500</v>
      </c>
      <c r="T6" s="33">
        <v>21000</v>
      </c>
      <c r="U6" s="34" t="s">
        <v>28</v>
      </c>
      <c r="V6" s="35"/>
      <c r="W6" s="27">
        <v>5500</v>
      </c>
      <c r="X6" s="32">
        <v>10500</v>
      </c>
      <c r="Y6" s="36">
        <f>SUM(H6:X6)</f>
        <v>89500</v>
      </c>
      <c r="Z6" s="99"/>
    </row>
    <row r="7" spans="1:28" ht="14.25" x14ac:dyDescent="0.15">
      <c r="B7" s="11">
        <f>B6+1</f>
        <v>2</v>
      </c>
      <c r="C7" s="37"/>
      <c r="D7" s="38"/>
      <c r="E7" s="39"/>
      <c r="F7" s="40"/>
      <c r="G7" s="25" t="s">
        <v>35</v>
      </c>
      <c r="H7" s="41">
        <f t="shared" ref="H7:H35" si="0">IF(G7="○",10000,"")</f>
        <v>10000</v>
      </c>
      <c r="I7" s="42" t="s">
        <v>37</v>
      </c>
      <c r="J7" s="43"/>
      <c r="K7" s="30">
        <v>5500</v>
      </c>
      <c r="L7" s="44">
        <v>21000</v>
      </c>
      <c r="M7" s="42" t="s">
        <v>29</v>
      </c>
      <c r="N7" s="43"/>
      <c r="O7" s="30">
        <v>5500</v>
      </c>
      <c r="P7" s="44">
        <v>5500</v>
      </c>
      <c r="Q7" s="42" t="s">
        <v>33</v>
      </c>
      <c r="R7" s="29"/>
      <c r="S7" s="30">
        <v>5500</v>
      </c>
      <c r="T7" s="44">
        <v>10500</v>
      </c>
      <c r="U7" s="42" t="s">
        <v>29</v>
      </c>
      <c r="V7" s="43"/>
      <c r="W7" s="30">
        <v>5500</v>
      </c>
      <c r="X7" s="44">
        <v>5500</v>
      </c>
      <c r="Y7" s="45">
        <f t="shared" ref="Y7:Y35" si="1">SUM(H7:X7)</f>
        <v>74500</v>
      </c>
      <c r="Z7" s="100"/>
    </row>
    <row r="8" spans="1:28" ht="14.25" x14ac:dyDescent="0.15">
      <c r="B8" s="11">
        <f t="shared" ref="B8:B35" si="2">B7+1</f>
        <v>3</v>
      </c>
      <c r="C8" s="37"/>
      <c r="D8" s="38"/>
      <c r="E8" s="39"/>
      <c r="F8" s="40"/>
      <c r="G8" s="25" t="s">
        <v>35</v>
      </c>
      <c r="H8" s="41">
        <f t="shared" si="0"/>
        <v>10000</v>
      </c>
      <c r="I8" s="42" t="s">
        <v>38</v>
      </c>
      <c r="J8" s="43"/>
      <c r="K8" s="30">
        <v>5500</v>
      </c>
      <c r="L8" s="44">
        <v>26000</v>
      </c>
      <c r="M8" s="42" t="s">
        <v>29</v>
      </c>
      <c r="N8" s="43"/>
      <c r="O8" s="30">
        <v>5500</v>
      </c>
      <c r="P8" s="44">
        <v>5500</v>
      </c>
      <c r="Q8" s="42" t="s">
        <v>29</v>
      </c>
      <c r="R8" s="43"/>
      <c r="S8" s="30">
        <v>5500</v>
      </c>
      <c r="T8" s="44">
        <v>21000</v>
      </c>
      <c r="U8" s="42" t="s">
        <v>33</v>
      </c>
      <c r="V8" s="43"/>
      <c r="W8" s="30">
        <v>5500</v>
      </c>
      <c r="X8" s="44">
        <v>5500</v>
      </c>
      <c r="Y8" s="45">
        <f t="shared" si="1"/>
        <v>90000</v>
      </c>
      <c r="Z8" s="100"/>
    </row>
    <row r="9" spans="1:28" ht="14.25" x14ac:dyDescent="0.15">
      <c r="B9" s="11">
        <f t="shared" si="2"/>
        <v>4</v>
      </c>
      <c r="C9" s="37"/>
      <c r="D9" s="38"/>
      <c r="E9" s="39"/>
      <c r="F9" s="40"/>
      <c r="G9" s="25" t="s">
        <v>35</v>
      </c>
      <c r="H9" s="41">
        <f t="shared" si="0"/>
        <v>10000</v>
      </c>
      <c r="I9" s="42" t="s">
        <v>39</v>
      </c>
      <c r="J9" s="43"/>
      <c r="K9" s="30">
        <v>5500</v>
      </c>
      <c r="L9" s="44">
        <v>41500</v>
      </c>
      <c r="M9" s="42"/>
      <c r="N9" s="43"/>
      <c r="O9" s="30" t="str">
        <f t="shared" ref="O9:O36" si="3">IF(M9="C",5000,IF(M9="B",5000,""))</f>
        <v/>
      </c>
      <c r="P9" s="44" t="str">
        <f t="shared" ref="P9:P35" si="4">IF(M9="C",5000,IF(M9="B",10000,""))</f>
        <v/>
      </c>
      <c r="Q9" s="42"/>
      <c r="R9" s="43"/>
      <c r="S9" s="30" t="str">
        <f t="shared" ref="S9:S36" si="5">IF(Q9="C",5000,IF(Q9="D",5000,""))</f>
        <v/>
      </c>
      <c r="T9" s="44" t="str">
        <f t="shared" ref="T9:T35" si="6">IF(Q9="C",20000,IF(Q9="D",10000,""))</f>
        <v/>
      </c>
      <c r="U9" s="42"/>
      <c r="V9" s="43"/>
      <c r="W9" s="30" t="str">
        <f t="shared" ref="W9:W36" si="7">IF(U9="B",5000,IF(U9="C",5000,IF(U9="D",5000,"")))</f>
        <v/>
      </c>
      <c r="X9" s="44" t="str">
        <f t="shared" ref="X9:X34" si="8">IF(U9="B",10000,IF(U9="C",5000,IF(U9="D",5000,"")))</f>
        <v/>
      </c>
      <c r="Y9" s="45">
        <f t="shared" si="1"/>
        <v>57000</v>
      </c>
      <c r="Z9" s="100"/>
    </row>
    <row r="10" spans="1:28" ht="14.25" x14ac:dyDescent="0.15">
      <c r="B10" s="11">
        <f t="shared" si="2"/>
        <v>5</v>
      </c>
      <c r="C10" s="37"/>
      <c r="D10" s="38"/>
      <c r="E10" s="39"/>
      <c r="F10" s="40"/>
      <c r="G10" s="25" t="s">
        <v>35</v>
      </c>
      <c r="H10" s="41">
        <f t="shared" si="0"/>
        <v>10000</v>
      </c>
      <c r="I10" s="42" t="s">
        <v>40</v>
      </c>
      <c r="J10" s="43"/>
      <c r="K10" s="30">
        <v>5500</v>
      </c>
      <c r="L10" s="44">
        <v>51500</v>
      </c>
      <c r="M10" s="42"/>
      <c r="N10" s="43"/>
      <c r="O10" s="30" t="str">
        <f t="shared" si="3"/>
        <v/>
      </c>
      <c r="P10" s="44" t="str">
        <f t="shared" si="4"/>
        <v/>
      </c>
      <c r="Q10" s="42"/>
      <c r="R10" s="43"/>
      <c r="S10" s="30" t="str">
        <f t="shared" si="5"/>
        <v/>
      </c>
      <c r="T10" s="44" t="str">
        <f t="shared" si="6"/>
        <v/>
      </c>
      <c r="U10" s="42"/>
      <c r="V10" s="43"/>
      <c r="W10" s="30" t="str">
        <f t="shared" si="7"/>
        <v/>
      </c>
      <c r="X10" s="44" t="str">
        <f t="shared" si="8"/>
        <v/>
      </c>
      <c r="Y10" s="45">
        <f t="shared" si="1"/>
        <v>67000</v>
      </c>
      <c r="Z10" s="100"/>
    </row>
    <row r="11" spans="1:28" ht="14.25" x14ac:dyDescent="0.15">
      <c r="B11" s="11">
        <f t="shared" si="2"/>
        <v>6</v>
      </c>
      <c r="C11" s="37"/>
      <c r="D11" s="38"/>
      <c r="E11" s="39"/>
      <c r="F11" s="40"/>
      <c r="G11" s="25"/>
      <c r="H11" s="41" t="str">
        <f t="shared" si="0"/>
        <v/>
      </c>
      <c r="I11" s="42"/>
      <c r="J11" s="43"/>
      <c r="K11" s="30" t="str">
        <f t="shared" ref="K11:K31" si="9">IF(I11="初",5000,IF(I11="弐",5000,IF(I11="参",5000,IF(I11="四",5000,IF(I11="五",5000,"")))))</f>
        <v/>
      </c>
      <c r="L11" s="44" t="str">
        <f t="shared" ref="L11:L31" si="10">IF(I11="初",15000,IF(I11="弐",20000,IF(I11="参",25000,IF(I11="四",40000,IF(I11="五",50000,"")))))</f>
        <v/>
      </c>
      <c r="M11" s="42"/>
      <c r="N11" s="43"/>
      <c r="O11" s="30" t="str">
        <f t="shared" si="3"/>
        <v/>
      </c>
      <c r="P11" s="44" t="str">
        <f t="shared" si="4"/>
        <v/>
      </c>
      <c r="Q11" s="42"/>
      <c r="R11" s="43"/>
      <c r="S11" s="30" t="str">
        <f t="shared" si="5"/>
        <v/>
      </c>
      <c r="T11" s="44" t="str">
        <f t="shared" si="6"/>
        <v/>
      </c>
      <c r="U11" s="42"/>
      <c r="V11" s="43"/>
      <c r="W11" s="30" t="str">
        <f t="shared" si="7"/>
        <v/>
      </c>
      <c r="X11" s="44" t="str">
        <f t="shared" si="8"/>
        <v/>
      </c>
      <c r="Y11" s="45">
        <f t="shared" si="1"/>
        <v>0</v>
      </c>
      <c r="Z11" s="100"/>
    </row>
    <row r="12" spans="1:28" ht="14.25" x14ac:dyDescent="0.15">
      <c r="B12" s="11">
        <f t="shared" si="2"/>
        <v>7</v>
      </c>
      <c r="C12" s="37"/>
      <c r="D12" s="38"/>
      <c r="E12" s="39"/>
      <c r="F12" s="40"/>
      <c r="G12" s="25"/>
      <c r="H12" s="41" t="str">
        <f t="shared" si="0"/>
        <v/>
      </c>
      <c r="I12" s="42"/>
      <c r="J12" s="43"/>
      <c r="K12" s="30" t="str">
        <f t="shared" si="9"/>
        <v/>
      </c>
      <c r="L12" s="44" t="str">
        <f>IF(I12="初",15000,IF(I12="弐",20000,IF(I12="参",25000,IF(I12="四",40000,IF(I12="五",50000,"")))))</f>
        <v/>
      </c>
      <c r="M12" s="42"/>
      <c r="N12" s="43"/>
      <c r="O12" s="30" t="str">
        <f t="shared" si="3"/>
        <v/>
      </c>
      <c r="P12" s="44" t="str">
        <f t="shared" si="4"/>
        <v/>
      </c>
      <c r="Q12" s="42"/>
      <c r="R12" s="43"/>
      <c r="S12" s="30" t="str">
        <f t="shared" si="5"/>
        <v/>
      </c>
      <c r="T12" s="44" t="str">
        <f t="shared" si="6"/>
        <v/>
      </c>
      <c r="U12" s="42"/>
      <c r="V12" s="43"/>
      <c r="W12" s="30" t="str">
        <f t="shared" si="7"/>
        <v/>
      </c>
      <c r="X12" s="44" t="str">
        <f t="shared" si="8"/>
        <v/>
      </c>
      <c r="Y12" s="45">
        <f t="shared" si="1"/>
        <v>0</v>
      </c>
      <c r="Z12" s="100"/>
    </row>
    <row r="13" spans="1:28" ht="14.25" x14ac:dyDescent="0.15">
      <c r="B13" s="11">
        <f t="shared" si="2"/>
        <v>8</v>
      </c>
      <c r="C13" s="37"/>
      <c r="D13" s="38"/>
      <c r="E13" s="39"/>
      <c r="F13" s="40"/>
      <c r="G13" s="25"/>
      <c r="H13" s="41" t="str">
        <f t="shared" si="0"/>
        <v/>
      </c>
      <c r="I13" s="42"/>
      <c r="J13" s="43"/>
      <c r="K13" s="30" t="str">
        <f t="shared" si="9"/>
        <v/>
      </c>
      <c r="L13" s="44" t="str">
        <f t="shared" si="10"/>
        <v/>
      </c>
      <c r="M13" s="42"/>
      <c r="N13" s="43"/>
      <c r="O13" s="30" t="str">
        <f t="shared" si="3"/>
        <v/>
      </c>
      <c r="P13" s="44" t="str">
        <f t="shared" si="4"/>
        <v/>
      </c>
      <c r="Q13" s="42"/>
      <c r="R13" s="43"/>
      <c r="S13" s="30" t="str">
        <f t="shared" si="5"/>
        <v/>
      </c>
      <c r="T13" s="44" t="str">
        <f t="shared" si="6"/>
        <v/>
      </c>
      <c r="U13" s="42"/>
      <c r="V13" s="43"/>
      <c r="W13" s="30" t="str">
        <f t="shared" si="7"/>
        <v/>
      </c>
      <c r="X13" s="44" t="str">
        <f t="shared" si="8"/>
        <v/>
      </c>
      <c r="Y13" s="45">
        <f t="shared" si="1"/>
        <v>0</v>
      </c>
      <c r="Z13" s="100"/>
    </row>
    <row r="14" spans="1:28" ht="15" x14ac:dyDescent="0.15">
      <c r="B14" s="11">
        <f t="shared" si="2"/>
        <v>9</v>
      </c>
      <c r="C14" s="37"/>
      <c r="D14" s="38"/>
      <c r="E14" s="39"/>
      <c r="F14" s="40"/>
      <c r="G14" s="25"/>
      <c r="H14" s="41" t="str">
        <f t="shared" si="0"/>
        <v/>
      </c>
      <c r="I14" s="94" t="s">
        <v>41</v>
      </c>
      <c r="J14" s="43"/>
      <c r="K14" s="30" t="str">
        <f t="shared" si="9"/>
        <v/>
      </c>
      <c r="L14" s="44" t="str">
        <f t="shared" si="10"/>
        <v/>
      </c>
      <c r="M14" s="42"/>
      <c r="N14" s="43"/>
      <c r="O14" s="30" t="str">
        <f t="shared" si="3"/>
        <v/>
      </c>
      <c r="P14" s="44" t="str">
        <f t="shared" si="4"/>
        <v/>
      </c>
      <c r="Q14" s="42"/>
      <c r="R14" s="43"/>
      <c r="S14" s="30" t="str">
        <f t="shared" si="5"/>
        <v/>
      </c>
      <c r="T14" s="44" t="str">
        <f t="shared" si="6"/>
        <v/>
      </c>
      <c r="U14" s="42"/>
      <c r="V14" s="43"/>
      <c r="W14" s="30" t="str">
        <f t="shared" si="7"/>
        <v/>
      </c>
      <c r="X14" s="44" t="str">
        <f t="shared" si="8"/>
        <v/>
      </c>
      <c r="Y14" s="45">
        <f t="shared" si="1"/>
        <v>0</v>
      </c>
      <c r="Z14" s="100"/>
    </row>
    <row r="15" spans="1:28" ht="14.25" x14ac:dyDescent="0.15">
      <c r="B15" s="11">
        <f t="shared" si="2"/>
        <v>10</v>
      </c>
      <c r="C15" s="37"/>
      <c r="D15" s="38"/>
      <c r="E15" s="39"/>
      <c r="F15" s="40"/>
      <c r="G15" s="25"/>
      <c r="H15" s="41" t="str">
        <f t="shared" si="0"/>
        <v/>
      </c>
      <c r="I15" s="42"/>
      <c r="J15" s="43"/>
      <c r="K15" s="30" t="str">
        <f t="shared" si="9"/>
        <v/>
      </c>
      <c r="L15" s="44" t="str">
        <f t="shared" si="10"/>
        <v/>
      </c>
      <c r="M15" s="42"/>
      <c r="N15" s="43"/>
      <c r="O15" s="30" t="str">
        <f t="shared" si="3"/>
        <v/>
      </c>
      <c r="P15" s="44" t="str">
        <f t="shared" si="4"/>
        <v/>
      </c>
      <c r="Q15" s="42"/>
      <c r="R15" s="43"/>
      <c r="S15" s="30" t="str">
        <f t="shared" si="5"/>
        <v/>
      </c>
      <c r="T15" s="44" t="str">
        <f t="shared" si="6"/>
        <v/>
      </c>
      <c r="U15" s="42"/>
      <c r="V15" s="43"/>
      <c r="W15" s="30" t="str">
        <f t="shared" si="7"/>
        <v/>
      </c>
      <c r="X15" s="44" t="str">
        <f t="shared" si="8"/>
        <v/>
      </c>
      <c r="Y15" s="45">
        <f t="shared" si="1"/>
        <v>0</v>
      </c>
      <c r="Z15" s="100"/>
    </row>
    <row r="16" spans="1:28" ht="14.25" x14ac:dyDescent="0.15">
      <c r="B16" s="11">
        <f t="shared" si="2"/>
        <v>11</v>
      </c>
      <c r="C16" s="37"/>
      <c r="D16" s="38"/>
      <c r="E16" s="39"/>
      <c r="F16" s="40"/>
      <c r="G16" s="25"/>
      <c r="H16" s="41" t="str">
        <f t="shared" si="0"/>
        <v/>
      </c>
      <c r="I16" s="42"/>
      <c r="J16" s="43"/>
      <c r="K16" s="30" t="str">
        <f t="shared" si="9"/>
        <v/>
      </c>
      <c r="L16" s="44" t="str">
        <f t="shared" si="10"/>
        <v/>
      </c>
      <c r="M16" s="42"/>
      <c r="N16" s="43"/>
      <c r="O16" s="30" t="str">
        <f t="shared" si="3"/>
        <v/>
      </c>
      <c r="P16" s="44" t="str">
        <f t="shared" si="4"/>
        <v/>
      </c>
      <c r="Q16" s="42"/>
      <c r="R16" s="43"/>
      <c r="S16" s="30" t="str">
        <f t="shared" si="5"/>
        <v/>
      </c>
      <c r="T16" s="44" t="str">
        <f t="shared" si="6"/>
        <v/>
      </c>
      <c r="U16" s="42"/>
      <c r="V16" s="43"/>
      <c r="W16" s="30" t="str">
        <f t="shared" si="7"/>
        <v/>
      </c>
      <c r="X16" s="44" t="str">
        <f t="shared" si="8"/>
        <v/>
      </c>
      <c r="Y16" s="45">
        <f t="shared" si="1"/>
        <v>0</v>
      </c>
      <c r="Z16" s="100"/>
    </row>
    <row r="17" spans="2:26" ht="14.25" x14ac:dyDescent="0.15">
      <c r="B17" s="11">
        <f t="shared" si="2"/>
        <v>12</v>
      </c>
      <c r="C17" s="37"/>
      <c r="D17" s="38"/>
      <c r="E17" s="39"/>
      <c r="F17" s="40"/>
      <c r="G17" s="25"/>
      <c r="H17" s="41" t="str">
        <f t="shared" si="0"/>
        <v/>
      </c>
      <c r="I17" s="42"/>
      <c r="J17" s="43"/>
      <c r="K17" s="30" t="str">
        <f t="shared" si="9"/>
        <v/>
      </c>
      <c r="L17" s="44" t="str">
        <f t="shared" si="10"/>
        <v/>
      </c>
      <c r="M17" s="42"/>
      <c r="N17" s="43"/>
      <c r="O17" s="30" t="str">
        <f t="shared" si="3"/>
        <v/>
      </c>
      <c r="P17" s="44" t="str">
        <f t="shared" si="4"/>
        <v/>
      </c>
      <c r="Q17" s="42"/>
      <c r="R17" s="43"/>
      <c r="S17" s="30" t="str">
        <f t="shared" si="5"/>
        <v/>
      </c>
      <c r="T17" s="44" t="str">
        <f t="shared" si="6"/>
        <v/>
      </c>
      <c r="U17" s="42"/>
      <c r="V17" s="43"/>
      <c r="W17" s="30" t="str">
        <f t="shared" si="7"/>
        <v/>
      </c>
      <c r="X17" s="44" t="str">
        <f t="shared" si="8"/>
        <v/>
      </c>
      <c r="Y17" s="45">
        <f t="shared" si="1"/>
        <v>0</v>
      </c>
      <c r="Z17" s="100"/>
    </row>
    <row r="18" spans="2:26" ht="14.25" x14ac:dyDescent="0.15">
      <c r="B18" s="11">
        <f t="shared" si="2"/>
        <v>13</v>
      </c>
      <c r="C18" s="37"/>
      <c r="D18" s="38"/>
      <c r="E18" s="39"/>
      <c r="F18" s="40"/>
      <c r="G18" s="25"/>
      <c r="H18" s="41" t="str">
        <f t="shared" si="0"/>
        <v/>
      </c>
      <c r="I18" s="46"/>
      <c r="J18" s="47"/>
      <c r="K18" s="48" t="str">
        <f t="shared" si="9"/>
        <v/>
      </c>
      <c r="L18" s="49" t="str">
        <f t="shared" si="10"/>
        <v/>
      </c>
      <c r="M18" s="46"/>
      <c r="N18" s="47"/>
      <c r="O18" s="48" t="str">
        <f t="shared" si="3"/>
        <v/>
      </c>
      <c r="P18" s="49" t="str">
        <f t="shared" si="4"/>
        <v/>
      </c>
      <c r="Q18" s="46"/>
      <c r="R18" s="47"/>
      <c r="S18" s="48" t="str">
        <f t="shared" si="5"/>
        <v/>
      </c>
      <c r="T18" s="49" t="str">
        <f t="shared" si="6"/>
        <v/>
      </c>
      <c r="U18" s="46"/>
      <c r="V18" s="47"/>
      <c r="W18" s="48" t="str">
        <f t="shared" si="7"/>
        <v/>
      </c>
      <c r="X18" s="49" t="str">
        <f t="shared" si="8"/>
        <v/>
      </c>
      <c r="Y18" s="45">
        <f t="shared" si="1"/>
        <v>0</v>
      </c>
      <c r="Z18" s="100"/>
    </row>
    <row r="19" spans="2:26" ht="14.25" x14ac:dyDescent="0.15">
      <c r="B19" s="11">
        <f t="shared" si="2"/>
        <v>14</v>
      </c>
      <c r="C19" s="23"/>
      <c r="D19" s="24"/>
      <c r="E19" s="25"/>
      <c r="F19" s="26"/>
      <c r="G19" s="25"/>
      <c r="H19" s="27" t="str">
        <f t="shared" si="0"/>
        <v/>
      </c>
      <c r="I19" s="42"/>
      <c r="J19" s="43"/>
      <c r="K19" s="30" t="str">
        <f t="shared" si="9"/>
        <v/>
      </c>
      <c r="L19" s="30" t="str">
        <f t="shared" si="10"/>
        <v/>
      </c>
      <c r="M19" s="42"/>
      <c r="N19" s="43"/>
      <c r="O19" s="50" t="str">
        <f t="shared" si="3"/>
        <v/>
      </c>
      <c r="P19" s="44" t="str">
        <f t="shared" si="4"/>
        <v/>
      </c>
      <c r="Q19" s="42"/>
      <c r="R19" s="43"/>
      <c r="S19" s="30" t="str">
        <f t="shared" si="5"/>
        <v/>
      </c>
      <c r="T19" s="44" t="str">
        <f t="shared" si="6"/>
        <v/>
      </c>
      <c r="U19" s="46"/>
      <c r="V19" s="51"/>
      <c r="W19" s="41" t="str">
        <f t="shared" si="7"/>
        <v/>
      </c>
      <c r="X19" s="44" t="str">
        <f t="shared" si="8"/>
        <v/>
      </c>
      <c r="Y19" s="36">
        <f t="shared" si="1"/>
        <v>0</v>
      </c>
      <c r="Z19" s="99"/>
    </row>
    <row r="20" spans="2:26" ht="14.25" x14ac:dyDescent="0.15">
      <c r="B20" s="11">
        <f t="shared" si="2"/>
        <v>15</v>
      </c>
      <c r="C20" s="37"/>
      <c r="D20" s="38"/>
      <c r="E20" s="39"/>
      <c r="F20" s="40"/>
      <c r="G20" s="25"/>
      <c r="H20" s="41" t="str">
        <f t="shared" si="0"/>
        <v/>
      </c>
      <c r="I20" s="42"/>
      <c r="J20" s="43"/>
      <c r="K20" s="30" t="str">
        <f t="shared" si="9"/>
        <v/>
      </c>
      <c r="L20" s="44" t="str">
        <f t="shared" si="10"/>
        <v/>
      </c>
      <c r="M20" s="42"/>
      <c r="N20" s="43"/>
      <c r="O20" s="30" t="str">
        <f t="shared" si="3"/>
        <v/>
      </c>
      <c r="P20" s="44" t="str">
        <f t="shared" si="4"/>
        <v/>
      </c>
      <c r="Q20" s="42"/>
      <c r="R20" s="43"/>
      <c r="S20" s="30" t="str">
        <f t="shared" si="5"/>
        <v/>
      </c>
      <c r="T20" s="44" t="str">
        <f t="shared" si="6"/>
        <v/>
      </c>
      <c r="U20" s="42"/>
      <c r="V20" s="43"/>
      <c r="W20" s="30" t="str">
        <f t="shared" si="7"/>
        <v/>
      </c>
      <c r="X20" s="44" t="str">
        <f t="shared" si="8"/>
        <v/>
      </c>
      <c r="Y20" s="45">
        <f t="shared" si="1"/>
        <v>0</v>
      </c>
      <c r="Z20" s="100"/>
    </row>
    <row r="21" spans="2:26" ht="14.25" x14ac:dyDescent="0.15">
      <c r="B21" s="11">
        <f t="shared" si="2"/>
        <v>16</v>
      </c>
      <c r="C21" s="37"/>
      <c r="D21" s="38"/>
      <c r="E21" s="39"/>
      <c r="F21" s="40"/>
      <c r="G21" s="25"/>
      <c r="H21" s="41" t="str">
        <f t="shared" si="0"/>
        <v/>
      </c>
      <c r="I21" s="42"/>
      <c r="J21" s="43"/>
      <c r="K21" s="30" t="str">
        <f t="shared" si="9"/>
        <v/>
      </c>
      <c r="L21" s="44" t="str">
        <f t="shared" si="10"/>
        <v/>
      </c>
      <c r="M21" s="42"/>
      <c r="N21" s="43"/>
      <c r="O21" s="30" t="str">
        <f t="shared" si="3"/>
        <v/>
      </c>
      <c r="P21" s="44" t="str">
        <f t="shared" si="4"/>
        <v/>
      </c>
      <c r="Q21" s="42"/>
      <c r="R21" s="43"/>
      <c r="S21" s="30" t="str">
        <f t="shared" si="5"/>
        <v/>
      </c>
      <c r="T21" s="44" t="str">
        <f t="shared" si="6"/>
        <v/>
      </c>
      <c r="U21" s="42"/>
      <c r="V21" s="43"/>
      <c r="W21" s="30" t="str">
        <f t="shared" si="7"/>
        <v/>
      </c>
      <c r="X21" s="44" t="str">
        <f t="shared" si="8"/>
        <v/>
      </c>
      <c r="Y21" s="45">
        <f t="shared" si="1"/>
        <v>0</v>
      </c>
      <c r="Z21" s="100"/>
    </row>
    <row r="22" spans="2:26" ht="14.25" x14ac:dyDescent="0.15">
      <c r="B22" s="11">
        <f t="shared" si="2"/>
        <v>17</v>
      </c>
      <c r="C22" s="37"/>
      <c r="D22" s="38"/>
      <c r="E22" s="39"/>
      <c r="F22" s="40"/>
      <c r="G22" s="25"/>
      <c r="H22" s="41" t="str">
        <f t="shared" si="0"/>
        <v/>
      </c>
      <c r="I22" s="42"/>
      <c r="J22" s="43"/>
      <c r="K22" s="30" t="str">
        <f t="shared" si="9"/>
        <v/>
      </c>
      <c r="L22" s="44" t="str">
        <f t="shared" si="10"/>
        <v/>
      </c>
      <c r="M22" s="42"/>
      <c r="N22" s="43"/>
      <c r="O22" s="30" t="str">
        <f t="shared" si="3"/>
        <v/>
      </c>
      <c r="P22" s="44" t="str">
        <f t="shared" si="4"/>
        <v/>
      </c>
      <c r="Q22" s="42"/>
      <c r="R22" s="43"/>
      <c r="S22" s="30" t="str">
        <f t="shared" si="5"/>
        <v/>
      </c>
      <c r="T22" s="44" t="str">
        <f t="shared" si="6"/>
        <v/>
      </c>
      <c r="U22" s="42"/>
      <c r="V22" s="43"/>
      <c r="W22" s="30" t="str">
        <f t="shared" si="7"/>
        <v/>
      </c>
      <c r="X22" s="44" t="str">
        <f t="shared" si="8"/>
        <v/>
      </c>
      <c r="Y22" s="45">
        <f t="shared" si="1"/>
        <v>0</v>
      </c>
      <c r="Z22" s="100"/>
    </row>
    <row r="23" spans="2:26" ht="14.25" x14ac:dyDescent="0.15">
      <c r="B23" s="11">
        <f t="shared" si="2"/>
        <v>18</v>
      </c>
      <c r="C23" s="37"/>
      <c r="D23" s="38"/>
      <c r="E23" s="39"/>
      <c r="F23" s="40"/>
      <c r="G23" s="25"/>
      <c r="H23" s="41" t="str">
        <f t="shared" si="0"/>
        <v/>
      </c>
      <c r="I23" s="42"/>
      <c r="J23" s="43"/>
      <c r="K23" s="30" t="str">
        <f t="shared" si="9"/>
        <v/>
      </c>
      <c r="L23" s="44" t="str">
        <f t="shared" si="10"/>
        <v/>
      </c>
      <c r="M23" s="42"/>
      <c r="N23" s="43"/>
      <c r="O23" s="30" t="str">
        <f t="shared" si="3"/>
        <v/>
      </c>
      <c r="P23" s="44" t="str">
        <f t="shared" si="4"/>
        <v/>
      </c>
      <c r="Q23" s="42"/>
      <c r="R23" s="43"/>
      <c r="S23" s="30" t="str">
        <f t="shared" si="5"/>
        <v/>
      </c>
      <c r="T23" s="44" t="str">
        <f t="shared" si="6"/>
        <v/>
      </c>
      <c r="U23" s="42"/>
      <c r="V23" s="43"/>
      <c r="W23" s="30" t="str">
        <f t="shared" si="7"/>
        <v/>
      </c>
      <c r="X23" s="44" t="str">
        <f t="shared" si="8"/>
        <v/>
      </c>
      <c r="Y23" s="45">
        <f t="shared" si="1"/>
        <v>0</v>
      </c>
      <c r="Z23" s="100"/>
    </row>
    <row r="24" spans="2:26" ht="14.25" x14ac:dyDescent="0.15">
      <c r="B24" s="11">
        <f t="shared" si="2"/>
        <v>19</v>
      </c>
      <c r="C24" s="37"/>
      <c r="D24" s="38"/>
      <c r="E24" s="39"/>
      <c r="F24" s="40"/>
      <c r="G24" s="25"/>
      <c r="H24" s="41" t="str">
        <f t="shared" si="0"/>
        <v/>
      </c>
      <c r="I24" s="42"/>
      <c r="J24" s="43"/>
      <c r="K24" s="30" t="str">
        <f t="shared" si="9"/>
        <v/>
      </c>
      <c r="L24" s="44" t="str">
        <f t="shared" si="10"/>
        <v/>
      </c>
      <c r="M24" s="42"/>
      <c r="N24" s="43"/>
      <c r="O24" s="30" t="str">
        <f t="shared" si="3"/>
        <v/>
      </c>
      <c r="P24" s="44" t="str">
        <f t="shared" si="4"/>
        <v/>
      </c>
      <c r="Q24" s="42"/>
      <c r="R24" s="43"/>
      <c r="S24" s="30" t="str">
        <f t="shared" si="5"/>
        <v/>
      </c>
      <c r="T24" s="44" t="str">
        <f t="shared" si="6"/>
        <v/>
      </c>
      <c r="U24" s="42"/>
      <c r="V24" s="43"/>
      <c r="W24" s="30" t="str">
        <f t="shared" si="7"/>
        <v/>
      </c>
      <c r="X24" s="44" t="str">
        <f t="shared" si="8"/>
        <v/>
      </c>
      <c r="Y24" s="45">
        <f t="shared" si="1"/>
        <v>0</v>
      </c>
      <c r="Z24" s="100"/>
    </row>
    <row r="25" spans="2:26" ht="14.25" x14ac:dyDescent="0.15">
      <c r="B25" s="11">
        <f t="shared" si="2"/>
        <v>20</v>
      </c>
      <c r="C25" s="37"/>
      <c r="D25" s="38"/>
      <c r="E25" s="39"/>
      <c r="F25" s="40"/>
      <c r="G25" s="25"/>
      <c r="H25" s="41" t="str">
        <f t="shared" si="0"/>
        <v/>
      </c>
      <c r="I25" s="42"/>
      <c r="J25" s="43"/>
      <c r="K25" s="30" t="str">
        <f t="shared" si="9"/>
        <v/>
      </c>
      <c r="L25" s="44" t="str">
        <f t="shared" si="10"/>
        <v/>
      </c>
      <c r="M25" s="42"/>
      <c r="N25" s="43"/>
      <c r="O25" s="30" t="str">
        <f t="shared" si="3"/>
        <v/>
      </c>
      <c r="P25" s="44" t="str">
        <f t="shared" si="4"/>
        <v/>
      </c>
      <c r="Q25" s="42"/>
      <c r="R25" s="43"/>
      <c r="S25" s="30" t="str">
        <f t="shared" si="5"/>
        <v/>
      </c>
      <c r="T25" s="44" t="str">
        <f t="shared" si="6"/>
        <v/>
      </c>
      <c r="U25" s="42"/>
      <c r="V25" s="43"/>
      <c r="W25" s="30" t="str">
        <f t="shared" si="7"/>
        <v/>
      </c>
      <c r="X25" s="44" t="str">
        <f t="shared" si="8"/>
        <v/>
      </c>
      <c r="Y25" s="45">
        <f t="shared" si="1"/>
        <v>0</v>
      </c>
      <c r="Z25" s="100"/>
    </row>
    <row r="26" spans="2:26" ht="14.25" x14ac:dyDescent="0.15">
      <c r="B26" s="11">
        <f t="shared" si="2"/>
        <v>21</v>
      </c>
      <c r="C26" s="37"/>
      <c r="D26" s="38"/>
      <c r="E26" s="39"/>
      <c r="F26" s="40"/>
      <c r="G26" s="25"/>
      <c r="H26" s="41" t="str">
        <f t="shared" si="0"/>
        <v/>
      </c>
      <c r="I26" s="42"/>
      <c r="J26" s="43"/>
      <c r="K26" s="30" t="str">
        <f t="shared" si="9"/>
        <v/>
      </c>
      <c r="L26" s="44" t="str">
        <f t="shared" si="10"/>
        <v/>
      </c>
      <c r="M26" s="42"/>
      <c r="N26" s="43"/>
      <c r="O26" s="30" t="str">
        <f t="shared" si="3"/>
        <v/>
      </c>
      <c r="P26" s="44" t="str">
        <f t="shared" si="4"/>
        <v/>
      </c>
      <c r="Q26" s="42"/>
      <c r="R26" s="43"/>
      <c r="S26" s="30" t="str">
        <f t="shared" si="5"/>
        <v/>
      </c>
      <c r="T26" s="44" t="str">
        <f t="shared" si="6"/>
        <v/>
      </c>
      <c r="U26" s="42"/>
      <c r="V26" s="43"/>
      <c r="W26" s="30" t="str">
        <f t="shared" si="7"/>
        <v/>
      </c>
      <c r="X26" s="44" t="str">
        <f t="shared" si="8"/>
        <v/>
      </c>
      <c r="Y26" s="45">
        <f t="shared" si="1"/>
        <v>0</v>
      </c>
      <c r="Z26" s="100"/>
    </row>
    <row r="27" spans="2:26" ht="14.25" x14ac:dyDescent="0.15">
      <c r="B27" s="11">
        <f t="shared" si="2"/>
        <v>22</v>
      </c>
      <c r="C27" s="37"/>
      <c r="D27" s="38"/>
      <c r="E27" s="39"/>
      <c r="F27" s="40"/>
      <c r="G27" s="25"/>
      <c r="H27" s="41" t="str">
        <f t="shared" si="0"/>
        <v/>
      </c>
      <c r="I27" s="42"/>
      <c r="J27" s="43"/>
      <c r="K27" s="30" t="str">
        <f t="shared" si="9"/>
        <v/>
      </c>
      <c r="L27" s="44" t="str">
        <f t="shared" si="10"/>
        <v/>
      </c>
      <c r="M27" s="42"/>
      <c r="N27" s="43"/>
      <c r="O27" s="30" t="str">
        <f t="shared" si="3"/>
        <v/>
      </c>
      <c r="P27" s="44" t="str">
        <f t="shared" si="4"/>
        <v/>
      </c>
      <c r="Q27" s="42"/>
      <c r="R27" s="43"/>
      <c r="S27" s="30" t="str">
        <f t="shared" si="5"/>
        <v/>
      </c>
      <c r="T27" s="44" t="str">
        <f t="shared" si="6"/>
        <v/>
      </c>
      <c r="U27" s="42"/>
      <c r="V27" s="43"/>
      <c r="W27" s="30" t="str">
        <f t="shared" si="7"/>
        <v/>
      </c>
      <c r="X27" s="44" t="str">
        <f t="shared" si="8"/>
        <v/>
      </c>
      <c r="Y27" s="45">
        <f t="shared" si="1"/>
        <v>0</v>
      </c>
      <c r="Z27" s="100"/>
    </row>
    <row r="28" spans="2:26" ht="14.25" x14ac:dyDescent="0.15">
      <c r="B28" s="11">
        <f t="shared" si="2"/>
        <v>23</v>
      </c>
      <c r="C28" s="37"/>
      <c r="D28" s="38"/>
      <c r="E28" s="39"/>
      <c r="F28" s="40"/>
      <c r="G28" s="25"/>
      <c r="H28" s="41" t="str">
        <f t="shared" si="0"/>
        <v/>
      </c>
      <c r="I28" s="42"/>
      <c r="J28" s="43"/>
      <c r="K28" s="30" t="str">
        <f t="shared" si="9"/>
        <v/>
      </c>
      <c r="L28" s="44" t="str">
        <f t="shared" si="10"/>
        <v/>
      </c>
      <c r="M28" s="42"/>
      <c r="N28" s="43"/>
      <c r="O28" s="30" t="str">
        <f t="shared" si="3"/>
        <v/>
      </c>
      <c r="P28" s="44" t="str">
        <f t="shared" si="4"/>
        <v/>
      </c>
      <c r="Q28" s="42"/>
      <c r="R28" s="43"/>
      <c r="S28" s="30" t="str">
        <f t="shared" si="5"/>
        <v/>
      </c>
      <c r="T28" s="44" t="str">
        <f t="shared" si="6"/>
        <v/>
      </c>
      <c r="U28" s="42"/>
      <c r="V28" s="43"/>
      <c r="W28" s="30" t="str">
        <f t="shared" si="7"/>
        <v/>
      </c>
      <c r="X28" s="44" t="str">
        <f t="shared" si="8"/>
        <v/>
      </c>
      <c r="Y28" s="45">
        <f t="shared" si="1"/>
        <v>0</v>
      </c>
      <c r="Z28" s="100"/>
    </row>
    <row r="29" spans="2:26" ht="14.25" x14ac:dyDescent="0.15">
      <c r="B29" s="11">
        <f t="shared" si="2"/>
        <v>24</v>
      </c>
      <c r="C29" s="37"/>
      <c r="D29" s="38"/>
      <c r="E29" s="39"/>
      <c r="F29" s="40"/>
      <c r="G29" s="25"/>
      <c r="H29" s="41" t="str">
        <f t="shared" si="0"/>
        <v/>
      </c>
      <c r="I29" s="42"/>
      <c r="J29" s="43"/>
      <c r="K29" s="30" t="str">
        <f t="shared" si="9"/>
        <v/>
      </c>
      <c r="L29" s="44" t="str">
        <f t="shared" si="10"/>
        <v/>
      </c>
      <c r="M29" s="42"/>
      <c r="N29" s="43"/>
      <c r="O29" s="30" t="str">
        <f t="shared" si="3"/>
        <v/>
      </c>
      <c r="P29" s="44" t="str">
        <f t="shared" si="4"/>
        <v/>
      </c>
      <c r="Q29" s="42"/>
      <c r="R29" s="43"/>
      <c r="S29" s="30" t="str">
        <f t="shared" si="5"/>
        <v/>
      </c>
      <c r="T29" s="44" t="str">
        <f t="shared" si="6"/>
        <v/>
      </c>
      <c r="U29" s="42"/>
      <c r="V29" s="43"/>
      <c r="W29" s="30" t="str">
        <f t="shared" si="7"/>
        <v/>
      </c>
      <c r="X29" s="44" t="str">
        <f t="shared" si="8"/>
        <v/>
      </c>
      <c r="Y29" s="45">
        <f t="shared" si="1"/>
        <v>0</v>
      </c>
      <c r="Z29" s="100"/>
    </row>
    <row r="30" spans="2:26" ht="14.25" x14ac:dyDescent="0.15">
      <c r="B30" s="11">
        <f t="shared" si="2"/>
        <v>25</v>
      </c>
      <c r="C30" s="37"/>
      <c r="D30" s="38"/>
      <c r="E30" s="39"/>
      <c r="F30" s="40"/>
      <c r="G30" s="25"/>
      <c r="H30" s="41" t="str">
        <f t="shared" si="0"/>
        <v/>
      </c>
      <c r="I30" s="42"/>
      <c r="J30" s="43"/>
      <c r="K30" s="30" t="str">
        <f t="shared" si="9"/>
        <v/>
      </c>
      <c r="L30" s="44" t="str">
        <f t="shared" si="10"/>
        <v/>
      </c>
      <c r="M30" s="42"/>
      <c r="N30" s="43"/>
      <c r="O30" s="30" t="str">
        <f t="shared" si="3"/>
        <v/>
      </c>
      <c r="P30" s="44" t="str">
        <f t="shared" si="4"/>
        <v/>
      </c>
      <c r="Q30" s="42"/>
      <c r="R30" s="43"/>
      <c r="S30" s="30" t="str">
        <f t="shared" si="5"/>
        <v/>
      </c>
      <c r="T30" s="44" t="str">
        <f t="shared" si="6"/>
        <v/>
      </c>
      <c r="U30" s="42"/>
      <c r="V30" s="43"/>
      <c r="W30" s="30" t="str">
        <f t="shared" si="7"/>
        <v/>
      </c>
      <c r="X30" s="44" t="str">
        <f t="shared" si="8"/>
        <v/>
      </c>
      <c r="Y30" s="45">
        <f t="shared" si="1"/>
        <v>0</v>
      </c>
      <c r="Z30" s="100"/>
    </row>
    <row r="31" spans="2:26" ht="14.25" x14ac:dyDescent="0.15">
      <c r="B31" s="11">
        <f t="shared" si="2"/>
        <v>26</v>
      </c>
      <c r="C31" s="23"/>
      <c r="D31" s="24"/>
      <c r="E31" s="39"/>
      <c r="F31" s="40"/>
      <c r="G31" s="25"/>
      <c r="H31" s="27" t="str">
        <f t="shared" si="0"/>
        <v/>
      </c>
      <c r="I31" s="42"/>
      <c r="J31" s="43"/>
      <c r="K31" s="30" t="str">
        <f t="shared" si="9"/>
        <v/>
      </c>
      <c r="L31" s="30" t="str">
        <f t="shared" si="10"/>
        <v/>
      </c>
      <c r="M31" s="42"/>
      <c r="N31" s="43"/>
      <c r="O31" s="50" t="str">
        <f t="shared" si="3"/>
        <v/>
      </c>
      <c r="P31" s="44" t="str">
        <f t="shared" si="4"/>
        <v/>
      </c>
      <c r="Q31" s="42"/>
      <c r="R31" s="43"/>
      <c r="S31" s="30" t="str">
        <f t="shared" si="5"/>
        <v/>
      </c>
      <c r="T31" s="44" t="str">
        <f t="shared" si="6"/>
        <v/>
      </c>
      <c r="U31" s="42"/>
      <c r="V31" s="51"/>
      <c r="W31" s="41" t="str">
        <f t="shared" si="7"/>
        <v/>
      </c>
      <c r="X31" s="44" t="str">
        <f t="shared" si="8"/>
        <v/>
      </c>
      <c r="Y31" s="36">
        <f t="shared" si="1"/>
        <v>0</v>
      </c>
      <c r="Z31" s="99"/>
    </row>
    <row r="32" spans="2:26" ht="14.25" x14ac:dyDescent="0.15">
      <c r="B32" s="11">
        <f t="shared" si="2"/>
        <v>27</v>
      </c>
      <c r="C32" s="23"/>
      <c r="D32" s="24"/>
      <c r="E32" s="25"/>
      <c r="F32" s="26"/>
      <c r="G32" s="25"/>
      <c r="H32" s="27" t="str">
        <f t="shared" si="0"/>
        <v/>
      </c>
      <c r="I32" s="42"/>
      <c r="J32" s="43"/>
      <c r="K32" s="30" t="str">
        <f>IF(I32="初",5000,IF(I32="弐",5000,IF(I32="参",5000,IF(I32="四",5000,IF(I32="五",5000,"")))))</f>
        <v/>
      </c>
      <c r="L32" s="30" t="str">
        <f>IF(I32="初",15000,IF(I32="弐",20000,IF(I32="参",25000,IF(I32="四",40000,IF(I32="五",50000,"")))))</f>
        <v/>
      </c>
      <c r="M32" s="42"/>
      <c r="N32" s="43"/>
      <c r="O32" s="50" t="str">
        <f t="shared" si="3"/>
        <v/>
      </c>
      <c r="P32" s="44" t="str">
        <f t="shared" si="4"/>
        <v/>
      </c>
      <c r="Q32" s="42"/>
      <c r="R32" s="43"/>
      <c r="S32" s="30" t="str">
        <f t="shared" si="5"/>
        <v/>
      </c>
      <c r="T32" s="44" t="str">
        <f t="shared" si="6"/>
        <v/>
      </c>
      <c r="U32" s="46"/>
      <c r="V32" s="51"/>
      <c r="W32" s="41" t="str">
        <f t="shared" si="7"/>
        <v/>
      </c>
      <c r="X32" s="44" t="str">
        <f t="shared" si="8"/>
        <v/>
      </c>
      <c r="Y32" s="45">
        <f t="shared" si="1"/>
        <v>0</v>
      </c>
      <c r="Z32" s="100"/>
    </row>
    <row r="33" spans="2:26" ht="14.25" x14ac:dyDescent="0.15">
      <c r="B33" s="11">
        <f t="shared" si="2"/>
        <v>28</v>
      </c>
      <c r="C33" s="37"/>
      <c r="D33" s="38"/>
      <c r="E33" s="39"/>
      <c r="F33" s="40"/>
      <c r="G33" s="25"/>
      <c r="H33" s="41" t="str">
        <f t="shared" si="0"/>
        <v/>
      </c>
      <c r="I33" s="42"/>
      <c r="J33" s="43"/>
      <c r="K33" s="30" t="str">
        <f>IF(I33="初",5000,IF(I33="弐",5000,IF(I33="参",5000,IF(I33="四",5000,IF(I33="五",5000,"")))))</f>
        <v/>
      </c>
      <c r="L33" s="44" t="str">
        <f>IF(I33="初",15000,IF(I33="弐",20000,IF(I33="参",25000,IF(I33="四",40000,IF(I33="五",50000,"")))))</f>
        <v/>
      </c>
      <c r="M33" s="42"/>
      <c r="N33" s="43"/>
      <c r="O33" s="30" t="str">
        <f t="shared" si="3"/>
        <v/>
      </c>
      <c r="P33" s="44" t="str">
        <f t="shared" si="4"/>
        <v/>
      </c>
      <c r="Q33" s="42"/>
      <c r="R33" s="43"/>
      <c r="S33" s="30" t="str">
        <f t="shared" si="5"/>
        <v/>
      </c>
      <c r="T33" s="44" t="str">
        <f t="shared" si="6"/>
        <v/>
      </c>
      <c r="U33" s="42"/>
      <c r="V33" s="43"/>
      <c r="W33" s="30" t="str">
        <f t="shared" si="7"/>
        <v/>
      </c>
      <c r="X33" s="44" t="str">
        <f t="shared" si="8"/>
        <v/>
      </c>
      <c r="Y33" s="45">
        <f t="shared" si="1"/>
        <v>0</v>
      </c>
      <c r="Z33" s="100"/>
    </row>
    <row r="34" spans="2:26" ht="14.25" x14ac:dyDescent="0.15">
      <c r="B34" s="11">
        <f t="shared" si="2"/>
        <v>29</v>
      </c>
      <c r="C34" s="37"/>
      <c r="D34" s="38"/>
      <c r="E34" s="39"/>
      <c r="F34" s="40"/>
      <c r="G34" s="25"/>
      <c r="H34" s="41" t="str">
        <f t="shared" si="0"/>
        <v/>
      </c>
      <c r="I34" s="42"/>
      <c r="J34" s="43"/>
      <c r="K34" s="30" t="str">
        <f>IF(I34="初",5000,IF(I34="弐",5000,IF(I34="参",5000,IF(I34="四",5000,IF(I34="五",5000,"")))))</f>
        <v/>
      </c>
      <c r="L34" s="44" t="str">
        <f>IF(I34="初",15000,IF(I34="弐",20000,IF(I34="参",25000,IF(I34="四",40000,IF(I34="五",50000,"")))))</f>
        <v/>
      </c>
      <c r="M34" s="42"/>
      <c r="N34" s="43"/>
      <c r="O34" s="30" t="str">
        <f t="shared" si="3"/>
        <v/>
      </c>
      <c r="P34" s="44" t="str">
        <f t="shared" si="4"/>
        <v/>
      </c>
      <c r="Q34" s="42"/>
      <c r="R34" s="43"/>
      <c r="S34" s="30" t="str">
        <f t="shared" si="5"/>
        <v/>
      </c>
      <c r="T34" s="44" t="str">
        <f t="shared" si="6"/>
        <v/>
      </c>
      <c r="U34" s="42"/>
      <c r="V34" s="43"/>
      <c r="W34" s="30" t="str">
        <f t="shared" si="7"/>
        <v/>
      </c>
      <c r="X34" s="44" t="str">
        <f t="shared" si="8"/>
        <v/>
      </c>
      <c r="Y34" s="45">
        <f t="shared" si="1"/>
        <v>0</v>
      </c>
      <c r="Z34" s="100"/>
    </row>
    <row r="35" spans="2:26" ht="14.25" x14ac:dyDescent="0.15">
      <c r="B35" s="11">
        <f t="shared" si="2"/>
        <v>30</v>
      </c>
      <c r="C35" s="37"/>
      <c r="D35" s="38"/>
      <c r="E35" s="39"/>
      <c r="F35" s="40"/>
      <c r="G35" s="25"/>
      <c r="H35" s="41" t="str">
        <f t="shared" si="0"/>
        <v/>
      </c>
      <c r="I35" s="42"/>
      <c r="J35" s="43"/>
      <c r="K35" s="30" t="str">
        <f>IF(I35="初",5000,IF(I35="弐",5000,IF(I35="参",5000,IF(I35="四",5000,IF(I35="五",5000,"")))))</f>
        <v/>
      </c>
      <c r="L35" s="44" t="str">
        <f>IF(I35="初",15000,IF(I35="弐",20000,IF(I35="参",25000,IF(I35="四",40000,IF(I35="五",50000,"")))))</f>
        <v/>
      </c>
      <c r="M35" s="42"/>
      <c r="N35" s="43"/>
      <c r="O35" s="30" t="str">
        <f t="shared" si="3"/>
        <v/>
      </c>
      <c r="P35" s="44" t="str">
        <f t="shared" si="4"/>
        <v/>
      </c>
      <c r="Q35" s="42"/>
      <c r="R35" s="43"/>
      <c r="S35" s="30" t="str">
        <f t="shared" si="5"/>
        <v/>
      </c>
      <c r="T35" s="44" t="str">
        <f t="shared" si="6"/>
        <v/>
      </c>
      <c r="U35" s="42"/>
      <c r="V35" s="43"/>
      <c r="W35" s="30" t="str">
        <f t="shared" si="7"/>
        <v/>
      </c>
      <c r="X35" s="44" t="str">
        <f>IF(U35="B",10000,IF(U35="C",5000,IF(U35="D",5000,"")))</f>
        <v/>
      </c>
      <c r="Y35" s="45">
        <f t="shared" si="1"/>
        <v>0</v>
      </c>
      <c r="Z35" s="100"/>
    </row>
    <row r="36" spans="2:26" ht="15" thickBot="1" x14ac:dyDescent="0.2">
      <c r="B36" s="11">
        <v>121</v>
      </c>
      <c r="C36" s="37"/>
      <c r="D36" s="38"/>
      <c r="E36" s="39"/>
      <c r="F36" s="40"/>
      <c r="G36" s="25"/>
      <c r="H36" s="41" t="str">
        <f>IF(G36="○",10000,"")</f>
        <v/>
      </c>
      <c r="I36" s="42"/>
      <c r="J36" s="43"/>
      <c r="K36" s="30" t="str">
        <f>IF(I36="初",5000,IF(I36="弐",5000,IF(I36="参",5000,IF(I36="四",5000,IF(I36="五",5000,"")))))</f>
        <v/>
      </c>
      <c r="L36" s="44" t="str">
        <f>IF(I36="初",15000,IF(I36="弐",20000,IF(I36="参",25000,IF(I36="四",40000,IF(I36="五",50000,"")))))</f>
        <v/>
      </c>
      <c r="M36" s="42"/>
      <c r="N36" s="43"/>
      <c r="O36" s="30" t="str">
        <f t="shared" si="3"/>
        <v/>
      </c>
      <c r="P36" s="44" t="str">
        <f>IF(M36="C",5000,IF(M36="B",10000,""))</f>
        <v/>
      </c>
      <c r="Q36" s="42"/>
      <c r="R36" s="43"/>
      <c r="S36" s="30" t="str">
        <f t="shared" si="5"/>
        <v/>
      </c>
      <c r="T36" s="44" t="str">
        <f>IF(Q36="C",20000,IF(Q36="D",10000,""))</f>
        <v/>
      </c>
      <c r="U36" s="42"/>
      <c r="V36" s="43"/>
      <c r="W36" s="30" t="str">
        <f t="shared" si="7"/>
        <v/>
      </c>
      <c r="X36" s="44" t="str">
        <f>IF(U36="B",10000,IF(U36="C",5000,IF(U36="D",5000,"")))</f>
        <v/>
      </c>
      <c r="Y36" s="45">
        <f>SUM(H36:X36)</f>
        <v>0</v>
      </c>
      <c r="Z36" s="100"/>
    </row>
    <row r="37" spans="2:26" ht="15.75" thickTop="1" thickBot="1" x14ac:dyDescent="0.2">
      <c r="B37" s="6"/>
      <c r="C37" s="477" t="s">
        <v>19</v>
      </c>
      <c r="D37" s="478"/>
      <c r="E37" s="78"/>
      <c r="F37" s="79"/>
      <c r="G37" s="80">
        <f>COUNTIF(G6:G36,"○")</f>
        <v>5</v>
      </c>
      <c r="H37" s="81">
        <f>SUM(H6:H36)</f>
        <v>50000</v>
      </c>
      <c r="I37" s="91"/>
      <c r="J37" s="83"/>
      <c r="K37" s="84">
        <f>SUM(K6:K36)</f>
        <v>27500</v>
      </c>
      <c r="L37" s="84">
        <f>SUM(L6:L36)</f>
        <v>155500</v>
      </c>
      <c r="M37" s="479"/>
      <c r="N37" s="480"/>
      <c r="O37" s="84">
        <f>SUM(O6:O36)</f>
        <v>16500</v>
      </c>
      <c r="P37" s="84">
        <f>SUM(P6:P36)</f>
        <v>21500</v>
      </c>
      <c r="Q37" s="479"/>
      <c r="R37" s="480"/>
      <c r="S37" s="84">
        <f>SUM(S6:S36)</f>
        <v>16500</v>
      </c>
      <c r="T37" s="84">
        <f>SUM(T6:T36)</f>
        <v>52500</v>
      </c>
      <c r="U37" s="479"/>
      <c r="V37" s="480"/>
      <c r="W37" s="84">
        <f>SUM(W6:W36)</f>
        <v>16500</v>
      </c>
      <c r="X37" s="84">
        <f>SUM(X6:X36)</f>
        <v>21500</v>
      </c>
      <c r="Y37" s="101">
        <f>SUM(Y6:Y36)</f>
        <v>378000</v>
      </c>
      <c r="Z37" s="84"/>
    </row>
    <row r="38" spans="2:26" ht="15" thickTop="1" x14ac:dyDescent="0.15">
      <c r="B38" s="6"/>
      <c r="C38" s="52" t="s">
        <v>21</v>
      </c>
      <c r="D38" s="53"/>
      <c r="E38" s="54"/>
      <c r="F38" s="55"/>
      <c r="G38" s="54">
        <f>COUNTIF(G6:G36,"○")</f>
        <v>5</v>
      </c>
      <c r="H38" s="56">
        <f>SUM(H6:H36)</f>
        <v>50000</v>
      </c>
      <c r="I38" s="57" t="s">
        <v>18</v>
      </c>
      <c r="J38" s="76">
        <f>COUNTIF(I6:I36,"初")</f>
        <v>1</v>
      </c>
      <c r="K38" s="58">
        <f>J38*5500</f>
        <v>5500</v>
      </c>
      <c r="L38" s="59">
        <f>J38*15500</f>
        <v>15500</v>
      </c>
      <c r="M38" s="57" t="s">
        <v>34</v>
      </c>
      <c r="N38" s="76">
        <f>COUNTIF(M6:M36,"B")</f>
        <v>1</v>
      </c>
      <c r="O38" s="58">
        <f>N38*5500</f>
        <v>5500</v>
      </c>
      <c r="P38" s="59">
        <f>N38*10500</f>
        <v>10500</v>
      </c>
      <c r="Q38" s="57" t="s">
        <v>16</v>
      </c>
      <c r="R38" s="76">
        <f>COUNTIF(Q6:Q36,"C")</f>
        <v>2</v>
      </c>
      <c r="S38" s="58">
        <f>R38*5500</f>
        <v>11000</v>
      </c>
      <c r="T38" s="59">
        <f>R38*21000</f>
        <v>42000</v>
      </c>
      <c r="U38" s="57" t="s">
        <v>34</v>
      </c>
      <c r="V38" s="76">
        <f>COUNTIF(U6:U36,"B")</f>
        <v>1</v>
      </c>
      <c r="W38" s="58">
        <f>V38*5500</f>
        <v>5500</v>
      </c>
      <c r="X38" s="59">
        <f>V38*10500</f>
        <v>10500</v>
      </c>
      <c r="Y38" s="60"/>
      <c r="Z38" s="102"/>
    </row>
    <row r="39" spans="2:26" ht="14.25" x14ac:dyDescent="0.15">
      <c r="B39" s="6"/>
      <c r="C39" s="61"/>
      <c r="D39" s="62"/>
      <c r="E39" s="63"/>
      <c r="F39" s="64"/>
      <c r="G39" s="64"/>
      <c r="H39" s="65"/>
      <c r="I39" s="66" t="s">
        <v>22</v>
      </c>
      <c r="J39" s="74">
        <f>COUNTIF(I6:I36,"弐")</f>
        <v>1</v>
      </c>
      <c r="K39" s="68">
        <f>J39*5500</f>
        <v>5500</v>
      </c>
      <c r="L39" s="67">
        <f>J39*21000</f>
        <v>21000</v>
      </c>
      <c r="M39" s="66" t="s">
        <v>16</v>
      </c>
      <c r="N39" s="74">
        <f>COUNTIF(M6:M36,"C")</f>
        <v>2</v>
      </c>
      <c r="O39" s="68">
        <f>N39*5500</f>
        <v>11000</v>
      </c>
      <c r="P39" s="67">
        <f>N39*5500</f>
        <v>11000</v>
      </c>
      <c r="Q39" s="66" t="s">
        <v>33</v>
      </c>
      <c r="R39" s="74">
        <f>COUNTIF(Q6:Q36,"D")</f>
        <v>1</v>
      </c>
      <c r="S39" s="68">
        <f>R39*5500</f>
        <v>5500</v>
      </c>
      <c r="T39" s="67">
        <f>R39*10500</f>
        <v>10500</v>
      </c>
      <c r="U39" s="66" t="s">
        <v>16</v>
      </c>
      <c r="V39" s="74">
        <f>COUNTIF(U6:U36,"C")</f>
        <v>1</v>
      </c>
      <c r="W39" s="68">
        <f>V39*5500</f>
        <v>5500</v>
      </c>
      <c r="X39" s="67">
        <f>V39*5500</f>
        <v>5500</v>
      </c>
      <c r="Y39" s="69"/>
      <c r="Z39" s="103"/>
    </row>
    <row r="40" spans="2:26" ht="14.25" x14ac:dyDescent="0.15">
      <c r="B40" s="6"/>
      <c r="C40" s="61"/>
      <c r="D40" s="62"/>
      <c r="E40" s="63"/>
      <c r="F40" s="64"/>
      <c r="G40" s="70"/>
      <c r="H40" s="63"/>
      <c r="I40" s="66" t="s">
        <v>13</v>
      </c>
      <c r="J40" s="74">
        <f>COUNTIF(I6:I36,"参")</f>
        <v>1</v>
      </c>
      <c r="K40" s="68">
        <f>J40*5500</f>
        <v>5500</v>
      </c>
      <c r="L40" s="67">
        <f>J40*26000</f>
        <v>26000</v>
      </c>
      <c r="M40" s="66"/>
      <c r="N40" s="74"/>
      <c r="O40" s="68"/>
      <c r="P40" s="71"/>
      <c r="Q40" s="66"/>
      <c r="R40" s="74"/>
      <c r="S40" s="68"/>
      <c r="T40" s="71"/>
      <c r="U40" s="66" t="s">
        <v>17</v>
      </c>
      <c r="V40" s="74">
        <f>COUNTIF(U6:U36,"D")</f>
        <v>1</v>
      </c>
      <c r="W40" s="68">
        <f>V40*5500</f>
        <v>5500</v>
      </c>
      <c r="X40" s="67">
        <f>V40*5500</f>
        <v>5500</v>
      </c>
      <c r="Y40" s="69"/>
      <c r="Z40" s="103"/>
    </row>
    <row r="41" spans="2:26" ht="14.25" x14ac:dyDescent="0.15">
      <c r="B41" s="6"/>
      <c r="C41" s="61"/>
      <c r="D41" s="62"/>
      <c r="E41" s="63"/>
      <c r="F41" s="72"/>
      <c r="G41" s="63"/>
      <c r="H41" s="63"/>
      <c r="I41" s="66" t="s">
        <v>15</v>
      </c>
      <c r="J41" s="74">
        <f>COUNTIF(I6:I36,"四")</f>
        <v>1</v>
      </c>
      <c r="K41" s="68">
        <f>J41*5500</f>
        <v>5500</v>
      </c>
      <c r="L41" s="67">
        <f>J41*41500</f>
        <v>41500</v>
      </c>
      <c r="M41" s="66"/>
      <c r="N41" s="74"/>
      <c r="O41" s="68"/>
      <c r="P41" s="71"/>
      <c r="Q41" s="66"/>
      <c r="R41" s="74"/>
      <c r="S41" s="68"/>
      <c r="T41" s="71"/>
      <c r="U41" s="66"/>
      <c r="V41" s="74"/>
      <c r="W41" s="68"/>
      <c r="X41" s="67"/>
      <c r="Y41" s="69"/>
      <c r="Z41" s="103"/>
    </row>
    <row r="42" spans="2:26" ht="15" thickBot="1" x14ac:dyDescent="0.2">
      <c r="B42" s="6"/>
      <c r="C42" s="61"/>
      <c r="D42" s="62"/>
      <c r="E42" s="63"/>
      <c r="F42" s="72"/>
      <c r="G42" s="63"/>
      <c r="H42" s="63"/>
      <c r="I42" s="66" t="s">
        <v>14</v>
      </c>
      <c r="J42" s="74">
        <f>COUNTIF(I6:I36,"五")</f>
        <v>1</v>
      </c>
      <c r="K42" s="68">
        <f>J42*5500</f>
        <v>5500</v>
      </c>
      <c r="L42" s="67">
        <f>J42*51500</f>
        <v>51500</v>
      </c>
      <c r="M42" s="66"/>
      <c r="N42" s="74"/>
      <c r="O42" s="68"/>
      <c r="P42" s="71"/>
      <c r="Q42" s="66"/>
      <c r="R42" s="74"/>
      <c r="S42" s="68"/>
      <c r="T42" s="71"/>
      <c r="U42" s="66"/>
      <c r="V42" s="74"/>
      <c r="W42" s="68"/>
      <c r="X42" s="67"/>
      <c r="Y42" s="77"/>
      <c r="Z42" s="103"/>
    </row>
    <row r="43" spans="2:26" ht="15.75" thickTop="1" thickBot="1" x14ac:dyDescent="0.2">
      <c r="B43" s="6"/>
      <c r="C43" s="457" t="s">
        <v>27</v>
      </c>
      <c r="D43" s="458"/>
      <c r="E43" s="85"/>
      <c r="F43" s="86"/>
      <c r="G43" s="85">
        <f>SUM(G38:G42)</f>
        <v>5</v>
      </c>
      <c r="H43" s="85">
        <f>SUM(H38:H42)</f>
        <v>50000</v>
      </c>
      <c r="I43" s="87"/>
      <c r="J43" s="88">
        <f>SUM(J38:J42)</f>
        <v>5</v>
      </c>
      <c r="K43" s="89">
        <f t="shared" ref="K43:X43" si="11">SUM(K38:K42)</f>
        <v>27500</v>
      </c>
      <c r="L43" s="90">
        <f t="shared" si="11"/>
        <v>155500</v>
      </c>
      <c r="M43" s="87"/>
      <c r="N43" s="88">
        <f t="shared" si="11"/>
        <v>3</v>
      </c>
      <c r="O43" s="89">
        <f t="shared" si="11"/>
        <v>16500</v>
      </c>
      <c r="P43" s="90">
        <f t="shared" si="11"/>
        <v>21500</v>
      </c>
      <c r="Q43" s="87"/>
      <c r="R43" s="88">
        <f t="shared" si="11"/>
        <v>3</v>
      </c>
      <c r="S43" s="89">
        <f t="shared" si="11"/>
        <v>16500</v>
      </c>
      <c r="T43" s="90">
        <f t="shared" si="11"/>
        <v>52500</v>
      </c>
      <c r="U43" s="87"/>
      <c r="V43" s="88">
        <f t="shared" si="11"/>
        <v>3</v>
      </c>
      <c r="W43" s="89">
        <f t="shared" si="11"/>
        <v>16500</v>
      </c>
      <c r="X43" s="90">
        <f t="shared" si="11"/>
        <v>21500</v>
      </c>
      <c r="Y43" s="104">
        <f>H43+K43+L43+O43+P43+S43+T43+W43+X43</f>
        <v>378000</v>
      </c>
      <c r="Z43" s="105"/>
    </row>
    <row r="44" spans="2:26" ht="14.25" thickTop="1" x14ac:dyDescent="0.15">
      <c r="D44" s="5"/>
      <c r="E44" s="1"/>
      <c r="F44" s="1"/>
      <c r="G44" s="1"/>
      <c r="H44" s="1"/>
      <c r="K44" s="3"/>
      <c r="Y44" s="4"/>
      <c r="Z44" s="1"/>
    </row>
    <row r="45" spans="2:26" x14ac:dyDescent="0.15">
      <c r="D45" s="5"/>
      <c r="E45" s="1"/>
      <c r="F45" s="1"/>
      <c r="G45" s="1"/>
      <c r="H45" s="1"/>
      <c r="K45" s="3"/>
      <c r="Y45" s="4"/>
      <c r="Z45" s="1"/>
    </row>
    <row r="46" spans="2:26" x14ac:dyDescent="0.15">
      <c r="D46" s="5"/>
      <c r="E46" s="1"/>
      <c r="F46" s="1"/>
      <c r="G46" s="1"/>
      <c r="H46" s="1"/>
      <c r="K46" s="3"/>
      <c r="Y46" s="4"/>
      <c r="Z46" s="1"/>
    </row>
  </sheetData>
  <mergeCells count="16">
    <mergeCell ref="C43:D43"/>
    <mergeCell ref="D1:Z1"/>
    <mergeCell ref="C3:C5"/>
    <mergeCell ref="D3:D5"/>
    <mergeCell ref="E3:E5"/>
    <mergeCell ref="F3:F5"/>
    <mergeCell ref="G3:H4"/>
    <mergeCell ref="Y3:Z3"/>
    <mergeCell ref="Q3:T3"/>
    <mergeCell ref="U3:X3"/>
    <mergeCell ref="C37:D37"/>
    <mergeCell ref="M37:N37"/>
    <mergeCell ref="Q37:R37"/>
    <mergeCell ref="U37:V37"/>
    <mergeCell ref="I3:L3"/>
    <mergeCell ref="M3:P3"/>
  </mergeCells>
  <phoneticPr fontId="2"/>
  <pageMargins left="0.70866141732283472" right="0.51181102362204722" top="0.74803149606299213" bottom="0.74803149606299213" header="0.31496062992125984" footer="0.31496062992125984"/>
  <pageSetup paperSize="9" scale="60" orientation="landscape"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1C07-645B-48C0-92B4-BF51AAC343BB}">
  <dimension ref="A1:AD34"/>
  <sheetViews>
    <sheetView zoomScaleNormal="100" workbookViewId="0">
      <selection activeCell="AE5" sqref="AE5"/>
    </sheetView>
  </sheetViews>
  <sheetFormatPr defaultColWidth="9" defaultRowHeight="14.25" x14ac:dyDescent="0.15"/>
  <cols>
    <col min="1" max="1" width="2.125" style="541" customWidth="1"/>
    <col min="2" max="2" width="19.5" style="541" customWidth="1"/>
    <col min="3" max="3" width="1.25" style="541" customWidth="1"/>
    <col min="4" max="4" width="7.5" style="541" customWidth="1"/>
    <col min="5" max="5" width="8.75" style="541" customWidth="1"/>
    <col min="6" max="6" width="1.25" style="541" customWidth="1"/>
    <col min="7" max="7" width="3.125" style="541" customWidth="1"/>
    <col min="8" max="8" width="1.25" style="541" customWidth="1"/>
    <col min="9" max="9" width="3.125" style="541" customWidth="1"/>
    <col min="10" max="10" width="1.25" style="541" customWidth="1"/>
    <col min="11" max="11" width="3.125" style="541" customWidth="1"/>
    <col min="12" max="12" width="1.25" style="541" customWidth="1"/>
    <col min="13" max="13" width="3.125" style="541" customWidth="1"/>
    <col min="14" max="14" width="1.25" style="541" customWidth="1"/>
    <col min="15" max="15" width="3.125" style="541" customWidth="1"/>
    <col min="16" max="16" width="1.25" style="541" customWidth="1"/>
    <col min="17" max="17" width="3.125" style="541" customWidth="1"/>
    <col min="18" max="18" width="1.25" style="541" customWidth="1"/>
    <col min="19" max="19" width="3.125" style="541" customWidth="1"/>
    <col min="20" max="20" width="1.25" style="541" customWidth="1"/>
    <col min="21" max="21" width="3.125" style="541" customWidth="1"/>
    <col min="22" max="22" width="1.25" style="541" customWidth="1"/>
    <col min="23" max="23" width="3.125" style="541" customWidth="1"/>
    <col min="24" max="24" width="1.25" style="541" customWidth="1"/>
    <col min="25" max="25" width="3.125" style="541" customWidth="1"/>
    <col min="26" max="26" width="1.25" style="541" customWidth="1"/>
    <col min="27" max="27" width="3.125" style="541" customWidth="1"/>
    <col min="28" max="28" width="1.25" style="541" customWidth="1"/>
    <col min="29" max="16384" width="9" style="541"/>
  </cols>
  <sheetData>
    <row r="1" spans="1:28" ht="32.25" customHeight="1" x14ac:dyDescent="0.15">
      <c r="A1" s="539"/>
      <c r="B1" s="540" t="s">
        <v>220</v>
      </c>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row>
    <row r="2" spans="1:28" ht="21" customHeight="1" x14ac:dyDescent="0.15">
      <c r="A2" s="539"/>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row>
    <row r="3" spans="1:28" ht="15" customHeight="1" x14ac:dyDescent="0.15">
      <c r="A3" s="539"/>
      <c r="B3" s="543" t="s">
        <v>221</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row>
    <row r="4" spans="1:28" ht="22.5" customHeight="1" x14ac:dyDescent="0.15">
      <c r="A4" s="539"/>
      <c r="B4" s="545" t="s">
        <v>222</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row>
    <row r="5" spans="1:28" ht="22.5" customHeight="1" thickBot="1" x14ac:dyDescent="0.2">
      <c r="A5" s="539"/>
      <c r="B5" s="546"/>
      <c r="C5" s="546"/>
      <c r="D5" s="546"/>
      <c r="E5" s="546"/>
      <c r="F5" s="546"/>
      <c r="G5" s="546"/>
      <c r="H5" s="546"/>
      <c r="I5" s="546"/>
      <c r="J5" s="546"/>
      <c r="K5" s="546"/>
      <c r="L5" s="546"/>
      <c r="M5" s="547" t="s">
        <v>223</v>
      </c>
      <c r="N5" s="547"/>
      <c r="O5" s="547"/>
      <c r="P5" s="547"/>
      <c r="Q5" s="547"/>
      <c r="R5" s="547"/>
      <c r="S5" s="547"/>
      <c r="T5" s="547"/>
      <c r="U5" s="547"/>
      <c r="V5" s="547"/>
      <c r="W5" s="547"/>
      <c r="X5" s="547"/>
      <c r="Y5" s="547"/>
      <c r="Z5" s="547"/>
      <c r="AA5" s="547"/>
      <c r="AB5" s="547"/>
    </row>
    <row r="6" spans="1:28" ht="19.5" customHeight="1" x14ac:dyDescent="0.15">
      <c r="A6" s="539"/>
      <c r="B6" s="548" t="s">
        <v>224</v>
      </c>
      <c r="C6" s="549"/>
      <c r="D6" s="550"/>
      <c r="E6" s="550"/>
      <c r="F6" s="550"/>
      <c r="G6" s="550"/>
      <c r="H6" s="550"/>
      <c r="I6" s="550"/>
      <c r="J6" s="550"/>
      <c r="K6" s="550"/>
      <c r="L6" s="550"/>
      <c r="M6" s="550"/>
      <c r="N6" s="550"/>
      <c r="O6" s="550"/>
      <c r="P6" s="550"/>
      <c r="Q6" s="550"/>
      <c r="R6" s="550"/>
      <c r="S6" s="550"/>
      <c r="T6" s="550"/>
      <c r="U6" s="550"/>
      <c r="V6" s="550"/>
      <c r="W6" s="550"/>
      <c r="X6" s="550"/>
      <c r="Y6" s="550"/>
      <c r="Z6" s="550"/>
      <c r="AA6" s="550"/>
      <c r="AB6" s="551"/>
    </row>
    <row r="7" spans="1:28" ht="35.25" customHeight="1" x14ac:dyDescent="0.15">
      <c r="A7" s="539"/>
      <c r="B7" s="552" t="s">
        <v>225</v>
      </c>
      <c r="C7" s="553"/>
      <c r="D7" s="554"/>
      <c r="E7" s="554"/>
      <c r="F7" s="554"/>
      <c r="G7" s="554"/>
      <c r="H7" s="554"/>
      <c r="I7" s="554"/>
      <c r="J7" s="554"/>
      <c r="K7" s="554"/>
      <c r="L7" s="554"/>
      <c r="M7" s="554"/>
      <c r="N7" s="554"/>
      <c r="O7" s="554"/>
      <c r="P7" s="554"/>
      <c r="Q7" s="554"/>
      <c r="R7" s="554"/>
      <c r="S7" s="554"/>
      <c r="T7" s="554"/>
      <c r="U7" s="554"/>
      <c r="V7" s="554"/>
      <c r="W7" s="554"/>
      <c r="X7" s="554"/>
      <c r="Y7" s="554"/>
      <c r="Z7" s="554"/>
      <c r="AA7" s="554"/>
      <c r="AB7" s="555"/>
    </row>
    <row r="8" spans="1:28" ht="24" customHeight="1" x14ac:dyDescent="0.15">
      <c r="A8" s="539"/>
      <c r="B8" s="556" t="s">
        <v>226</v>
      </c>
      <c r="C8" s="557" t="s">
        <v>227</v>
      </c>
      <c r="D8" s="558"/>
      <c r="E8" s="558"/>
      <c r="F8" s="558"/>
      <c r="G8" s="558"/>
      <c r="H8" s="558"/>
      <c r="I8" s="558"/>
      <c r="J8" s="559"/>
      <c r="K8" s="560" t="s">
        <v>228</v>
      </c>
      <c r="L8" s="561"/>
      <c r="M8" s="561"/>
      <c r="N8" s="561"/>
      <c r="O8" s="561"/>
      <c r="P8" s="561"/>
      <c r="Q8" s="561"/>
      <c r="R8" s="561"/>
      <c r="S8" s="561"/>
      <c r="T8" s="561"/>
      <c r="U8" s="561"/>
      <c r="V8" s="561"/>
      <c r="W8" s="561"/>
      <c r="X8" s="561"/>
      <c r="Y8" s="561"/>
      <c r="Z8" s="561"/>
      <c r="AA8" s="561"/>
      <c r="AB8" s="562"/>
    </row>
    <row r="9" spans="1:28" ht="24" customHeight="1" x14ac:dyDescent="0.15">
      <c r="A9" s="539"/>
      <c r="B9" s="556"/>
      <c r="C9" s="560" t="s">
        <v>229</v>
      </c>
      <c r="D9" s="561"/>
      <c r="E9" s="561"/>
      <c r="F9" s="561"/>
      <c r="G9" s="561"/>
      <c r="H9" s="561"/>
      <c r="I9" s="561"/>
      <c r="J9" s="561"/>
      <c r="K9" s="561"/>
      <c r="L9" s="561"/>
      <c r="M9" s="561"/>
      <c r="N9" s="561"/>
      <c r="O9" s="561"/>
      <c r="P9" s="561"/>
      <c r="Q9" s="561"/>
      <c r="R9" s="561"/>
      <c r="S9" s="561"/>
      <c r="T9" s="561"/>
      <c r="U9" s="561"/>
      <c r="V9" s="561"/>
      <c r="W9" s="561"/>
      <c r="X9" s="561"/>
      <c r="Y9" s="561"/>
      <c r="Z9" s="561"/>
      <c r="AA9" s="561"/>
      <c r="AB9" s="562"/>
    </row>
    <row r="10" spans="1:28" ht="24" customHeight="1" x14ac:dyDescent="0.15">
      <c r="A10" s="539"/>
      <c r="B10" s="556"/>
      <c r="C10" s="560" t="s">
        <v>230</v>
      </c>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2"/>
    </row>
    <row r="11" spans="1:28" ht="32.25" customHeight="1" x14ac:dyDescent="0.15">
      <c r="A11" s="539"/>
      <c r="B11" s="563" t="s">
        <v>231</v>
      </c>
      <c r="C11" s="564"/>
      <c r="D11" s="565" t="s">
        <v>232</v>
      </c>
      <c r="E11" s="565" t="s">
        <v>233</v>
      </c>
      <c r="F11" s="558"/>
      <c r="G11" s="558"/>
      <c r="H11" s="558"/>
      <c r="I11" s="565" t="s">
        <v>101</v>
      </c>
      <c r="J11" s="558"/>
      <c r="K11" s="558"/>
      <c r="L11" s="558"/>
      <c r="M11" s="565" t="s">
        <v>102</v>
      </c>
      <c r="N11" s="558"/>
      <c r="O11" s="558"/>
      <c r="P11" s="558"/>
      <c r="Q11" s="565" t="s">
        <v>103</v>
      </c>
      <c r="R11" s="566"/>
      <c r="S11" s="558" t="s">
        <v>234</v>
      </c>
      <c r="T11" s="558"/>
      <c r="U11" s="558"/>
      <c r="V11" s="558"/>
      <c r="W11" s="558"/>
      <c r="X11" s="558"/>
      <c r="Y11" s="558"/>
      <c r="Z11" s="558" t="s">
        <v>235</v>
      </c>
      <c r="AA11" s="558"/>
      <c r="AB11" s="567"/>
    </row>
    <row r="12" spans="1:28" ht="24" customHeight="1" x14ac:dyDescent="0.15">
      <c r="A12" s="539"/>
      <c r="B12" s="568" t="s">
        <v>236</v>
      </c>
      <c r="C12" s="569"/>
      <c r="D12" s="570"/>
      <c r="E12" s="571" t="s">
        <v>237</v>
      </c>
      <c r="F12" s="572"/>
      <c r="G12" s="573"/>
      <c r="H12" s="573"/>
      <c r="I12" s="573"/>
      <c r="J12" s="573"/>
      <c r="K12" s="573"/>
      <c r="L12" s="573"/>
      <c r="M12" s="573"/>
      <c r="N12" s="573"/>
      <c r="O12" s="573"/>
      <c r="P12" s="573"/>
      <c r="Q12" s="573"/>
      <c r="R12" s="573"/>
      <c r="S12" s="573"/>
      <c r="T12" s="573"/>
      <c r="U12" s="573"/>
      <c r="V12" s="574"/>
      <c r="W12" s="573" t="s">
        <v>238</v>
      </c>
      <c r="X12" s="573"/>
      <c r="Y12" s="573"/>
      <c r="Z12" s="573"/>
      <c r="AA12" s="573"/>
      <c r="AB12" s="575"/>
    </row>
    <row r="13" spans="1:28" ht="24" customHeight="1" x14ac:dyDescent="0.15">
      <c r="A13" s="539"/>
      <c r="B13" s="576"/>
      <c r="C13" s="577"/>
      <c r="D13" s="578"/>
      <c r="E13" s="579" t="s">
        <v>239</v>
      </c>
      <c r="F13" s="580"/>
      <c r="G13" s="581"/>
      <c r="H13" s="581"/>
      <c r="I13" s="581"/>
      <c r="J13" s="581"/>
      <c r="K13" s="581"/>
      <c r="L13" s="581"/>
      <c r="M13" s="581"/>
      <c r="N13" s="581"/>
      <c r="O13" s="581"/>
      <c r="P13" s="581"/>
      <c r="Q13" s="581"/>
      <c r="R13" s="581"/>
      <c r="S13" s="581"/>
      <c r="T13" s="581"/>
      <c r="U13" s="581"/>
      <c r="V13" s="582"/>
      <c r="W13" s="581" t="s">
        <v>240</v>
      </c>
      <c r="X13" s="581"/>
      <c r="Y13" s="581"/>
      <c r="Z13" s="581"/>
      <c r="AA13" s="581"/>
      <c r="AB13" s="583"/>
    </row>
    <row r="14" spans="1:28" ht="7.5" customHeight="1" x14ac:dyDescent="0.15">
      <c r="A14" s="539"/>
      <c r="B14" s="568" t="s">
        <v>241</v>
      </c>
      <c r="C14" s="572" t="s">
        <v>242</v>
      </c>
      <c r="D14" s="573"/>
      <c r="E14" s="584"/>
      <c r="F14" s="572"/>
      <c r="G14" s="573"/>
      <c r="H14" s="573"/>
      <c r="I14" s="573"/>
      <c r="J14" s="573"/>
      <c r="K14" s="573"/>
      <c r="L14" s="573"/>
      <c r="M14" s="573"/>
      <c r="N14" s="573"/>
      <c r="O14" s="573"/>
      <c r="P14" s="573"/>
      <c r="Q14" s="573"/>
      <c r="R14" s="573"/>
      <c r="S14" s="573"/>
      <c r="T14" s="573"/>
      <c r="U14" s="573"/>
      <c r="V14" s="573"/>
      <c r="W14" s="573"/>
      <c r="X14" s="573"/>
      <c r="Y14" s="573"/>
      <c r="Z14" s="573"/>
      <c r="AA14" s="573"/>
      <c r="AB14" s="585"/>
    </row>
    <row r="15" spans="1:28" ht="15" customHeight="1" x14ac:dyDescent="0.15">
      <c r="A15" s="539"/>
      <c r="B15" s="556"/>
      <c r="C15" s="586"/>
      <c r="D15" s="587"/>
      <c r="E15" s="588"/>
      <c r="F15" s="589"/>
      <c r="G15" s="590"/>
      <c r="H15" s="589"/>
      <c r="I15" s="590"/>
      <c r="J15" s="586"/>
      <c r="K15" s="591"/>
      <c r="L15" s="588"/>
      <c r="M15" s="590"/>
      <c r="N15" s="589"/>
      <c r="O15" s="590"/>
      <c r="P15" s="589"/>
      <c r="Q15" s="590"/>
      <c r="R15" s="592"/>
      <c r="S15" s="591"/>
      <c r="T15" s="593"/>
      <c r="U15" s="590"/>
      <c r="V15" s="589"/>
      <c r="W15" s="590"/>
      <c r="X15" s="589"/>
      <c r="Y15" s="590"/>
      <c r="Z15" s="589"/>
      <c r="AA15" s="590"/>
      <c r="AB15" s="594"/>
    </row>
    <row r="16" spans="1:28" ht="15" customHeight="1" x14ac:dyDescent="0.15">
      <c r="A16" s="539"/>
      <c r="B16" s="556"/>
      <c r="C16" s="586" t="s">
        <v>243</v>
      </c>
      <c r="D16" s="587"/>
      <c r="E16" s="588"/>
      <c r="F16" s="589"/>
      <c r="G16" s="595"/>
      <c r="H16" s="589"/>
      <c r="I16" s="595"/>
      <c r="J16" s="586"/>
      <c r="K16" s="596"/>
      <c r="L16" s="588"/>
      <c r="M16" s="595"/>
      <c r="N16" s="589"/>
      <c r="O16" s="595"/>
      <c r="P16" s="589"/>
      <c r="Q16" s="595"/>
      <c r="R16" s="592"/>
      <c r="S16" s="596"/>
      <c r="T16" s="593"/>
      <c r="U16" s="595"/>
      <c r="V16" s="589"/>
      <c r="W16" s="595"/>
      <c r="X16" s="589"/>
      <c r="Y16" s="595"/>
      <c r="Z16" s="589"/>
      <c r="AA16" s="595"/>
      <c r="AB16" s="594"/>
    </row>
    <row r="17" spans="1:30" ht="7.5" customHeight="1" x14ac:dyDescent="0.15">
      <c r="A17" s="539"/>
      <c r="B17" s="576"/>
      <c r="C17" s="580"/>
      <c r="D17" s="581"/>
      <c r="E17" s="597"/>
      <c r="F17" s="580"/>
      <c r="G17" s="581"/>
      <c r="H17" s="581"/>
      <c r="I17" s="581"/>
      <c r="J17" s="581"/>
      <c r="K17" s="581"/>
      <c r="L17" s="581"/>
      <c r="M17" s="581"/>
      <c r="N17" s="581"/>
      <c r="O17" s="581"/>
      <c r="P17" s="581"/>
      <c r="Q17" s="581"/>
      <c r="R17" s="581"/>
      <c r="S17" s="581"/>
      <c r="T17" s="581"/>
      <c r="U17" s="581"/>
      <c r="V17" s="581"/>
      <c r="W17" s="581"/>
      <c r="X17" s="581"/>
      <c r="Y17" s="581"/>
      <c r="Z17" s="581"/>
      <c r="AA17" s="581"/>
      <c r="AB17" s="598"/>
    </row>
    <row r="18" spans="1:30" ht="24" customHeight="1" x14ac:dyDescent="0.15">
      <c r="A18" s="539"/>
      <c r="B18" s="556" t="s">
        <v>244</v>
      </c>
      <c r="C18" s="569"/>
      <c r="D18" s="570"/>
      <c r="E18" s="599" t="s">
        <v>245</v>
      </c>
      <c r="F18" s="600" t="s">
        <v>246</v>
      </c>
      <c r="G18" s="601"/>
      <c r="H18" s="601"/>
      <c r="I18" s="601"/>
      <c r="J18" s="601"/>
      <c r="K18" s="601"/>
      <c r="L18" s="601"/>
      <c r="M18" s="602"/>
      <c r="N18" s="602"/>
      <c r="O18" s="602"/>
      <c r="P18" s="602"/>
      <c r="Q18" s="602"/>
      <c r="R18" s="602"/>
      <c r="S18" s="603" t="s">
        <v>101</v>
      </c>
      <c r="T18" s="602"/>
      <c r="U18" s="602"/>
      <c r="V18" s="602"/>
      <c r="W18" s="603" t="s">
        <v>102</v>
      </c>
      <c r="X18" s="602"/>
      <c r="Y18" s="602"/>
      <c r="Z18" s="602"/>
      <c r="AA18" s="603" t="s">
        <v>103</v>
      </c>
      <c r="AB18" s="604"/>
    </row>
    <row r="19" spans="1:30" ht="24" customHeight="1" x14ac:dyDescent="0.15">
      <c r="A19" s="539"/>
      <c r="B19" s="556"/>
      <c r="C19" s="577"/>
      <c r="D19" s="578"/>
      <c r="E19" s="605"/>
      <c r="F19" s="606" t="s">
        <v>247</v>
      </c>
      <c r="G19" s="607"/>
      <c r="H19" s="607"/>
      <c r="I19" s="607"/>
      <c r="J19" s="607"/>
      <c r="K19" s="607"/>
      <c r="L19" s="607"/>
      <c r="M19" s="607"/>
      <c r="N19" s="607"/>
      <c r="O19" s="607"/>
      <c r="P19" s="607"/>
      <c r="Q19" s="607"/>
      <c r="R19" s="607"/>
      <c r="S19" s="607"/>
      <c r="T19" s="607"/>
      <c r="U19" s="607"/>
      <c r="V19" s="607"/>
      <c r="W19" s="607"/>
      <c r="X19" s="607"/>
      <c r="Y19" s="607"/>
      <c r="Z19" s="607"/>
      <c r="AA19" s="607"/>
      <c r="AB19" s="608"/>
    </row>
    <row r="20" spans="1:30" ht="7.5" customHeight="1" x14ac:dyDescent="0.15">
      <c r="A20" s="539"/>
      <c r="B20" s="568" t="s">
        <v>248</v>
      </c>
      <c r="C20" s="569"/>
      <c r="D20" s="570"/>
      <c r="E20" s="570"/>
      <c r="F20" s="570"/>
      <c r="G20" s="609"/>
      <c r="H20" s="572"/>
      <c r="I20" s="573"/>
      <c r="J20" s="573"/>
      <c r="K20" s="573"/>
      <c r="L20" s="573"/>
      <c r="M20" s="573"/>
      <c r="N20" s="573"/>
      <c r="O20" s="573"/>
      <c r="P20" s="573"/>
      <c r="Q20" s="573"/>
      <c r="R20" s="572"/>
      <c r="S20" s="573"/>
      <c r="T20" s="573"/>
      <c r="U20" s="573"/>
      <c r="V20" s="573"/>
      <c r="W20" s="573"/>
      <c r="X20" s="573"/>
      <c r="Y20" s="573"/>
      <c r="Z20" s="573"/>
      <c r="AA20" s="573"/>
      <c r="AB20" s="585"/>
    </row>
    <row r="21" spans="1:30" ht="32.25" customHeight="1" x14ac:dyDescent="0.15">
      <c r="A21" s="539"/>
      <c r="B21" s="556"/>
      <c r="C21" s="610"/>
      <c r="D21" s="611"/>
      <c r="E21" s="612" t="s">
        <v>249</v>
      </c>
      <c r="F21" s="613"/>
      <c r="G21" s="614"/>
      <c r="H21" s="615"/>
      <c r="I21" s="616"/>
      <c r="J21" s="617"/>
      <c r="K21" s="618"/>
      <c r="L21" s="612" t="s">
        <v>250</v>
      </c>
      <c r="M21" s="613"/>
      <c r="N21" s="613"/>
      <c r="O21" s="613"/>
      <c r="P21" s="613"/>
      <c r="Q21" s="614"/>
      <c r="R21" s="619"/>
      <c r="S21" s="616"/>
      <c r="T21" s="617"/>
      <c r="U21" s="618"/>
      <c r="V21" s="620" t="s">
        <v>251</v>
      </c>
      <c r="W21" s="621"/>
      <c r="X21" s="621"/>
      <c r="Y21" s="621"/>
      <c r="Z21" s="621"/>
      <c r="AA21" s="621"/>
      <c r="AB21" s="622"/>
      <c r="AC21" s="623"/>
      <c r="AD21" s="623"/>
    </row>
    <row r="22" spans="1:30" ht="7.5" customHeight="1" x14ac:dyDescent="0.15">
      <c r="A22" s="539"/>
      <c r="B22" s="576"/>
      <c r="C22" s="577"/>
      <c r="D22" s="578"/>
      <c r="E22" s="578"/>
      <c r="F22" s="578"/>
      <c r="G22" s="624"/>
      <c r="H22" s="625"/>
      <c r="I22" s="626"/>
      <c r="J22" s="626"/>
      <c r="K22" s="626"/>
      <c r="L22" s="626"/>
      <c r="M22" s="626"/>
      <c r="N22" s="626"/>
      <c r="O22" s="626"/>
      <c r="P22" s="626"/>
      <c r="Q22" s="627"/>
      <c r="R22" s="625"/>
      <c r="S22" s="626"/>
      <c r="T22" s="626"/>
      <c r="U22" s="626"/>
      <c r="V22" s="626"/>
      <c r="W22" s="626"/>
      <c r="X22" s="626"/>
      <c r="Y22" s="626"/>
      <c r="Z22" s="626"/>
      <c r="AA22" s="626"/>
      <c r="AB22" s="628"/>
      <c r="AC22" s="623"/>
      <c r="AD22" s="623"/>
    </row>
    <row r="23" spans="1:30" ht="24" customHeight="1" x14ac:dyDescent="0.15">
      <c r="A23" s="539"/>
      <c r="B23" s="629"/>
      <c r="C23" s="616" t="s">
        <v>252</v>
      </c>
      <c r="D23" s="617"/>
      <c r="E23" s="617"/>
      <c r="F23" s="617"/>
      <c r="G23" s="618"/>
      <c r="H23" s="616" t="s">
        <v>253</v>
      </c>
      <c r="I23" s="617"/>
      <c r="J23" s="617"/>
      <c r="K23" s="617"/>
      <c r="L23" s="617"/>
      <c r="M23" s="617"/>
      <c r="N23" s="617"/>
      <c r="O23" s="617"/>
      <c r="P23" s="617"/>
      <c r="Q23" s="618"/>
      <c r="R23" s="616" t="s">
        <v>254</v>
      </c>
      <c r="S23" s="617"/>
      <c r="T23" s="617"/>
      <c r="U23" s="617"/>
      <c r="V23" s="617"/>
      <c r="W23" s="617"/>
      <c r="X23" s="617"/>
      <c r="Y23" s="617"/>
      <c r="Z23" s="617"/>
      <c r="AA23" s="617"/>
      <c r="AB23" s="630"/>
      <c r="AC23" s="623"/>
      <c r="AD23" s="623"/>
    </row>
    <row r="24" spans="1:30" ht="24" customHeight="1" x14ac:dyDescent="0.15">
      <c r="A24" s="539"/>
      <c r="B24" s="629"/>
      <c r="C24" s="631"/>
      <c r="D24" s="632"/>
      <c r="E24" s="632"/>
      <c r="F24" s="632"/>
      <c r="G24" s="633"/>
      <c r="H24" s="631"/>
      <c r="I24" s="632"/>
      <c r="J24" s="632"/>
      <c r="K24" s="632"/>
      <c r="L24" s="632"/>
      <c r="M24" s="632"/>
      <c r="N24" s="632"/>
      <c r="O24" s="632"/>
      <c r="P24" s="632"/>
      <c r="Q24" s="633"/>
      <c r="R24" s="631"/>
      <c r="S24" s="632"/>
      <c r="T24" s="632"/>
      <c r="U24" s="632"/>
      <c r="V24" s="632"/>
      <c r="W24" s="632"/>
      <c r="X24" s="632"/>
      <c r="Y24" s="632"/>
      <c r="Z24" s="632"/>
      <c r="AA24" s="632"/>
      <c r="AB24" s="634"/>
      <c r="AC24" s="623"/>
      <c r="AD24" s="623"/>
    </row>
    <row r="25" spans="1:30" ht="24" customHeight="1" x14ac:dyDescent="0.15">
      <c r="A25" s="539"/>
      <c r="B25" s="635" t="s">
        <v>255</v>
      </c>
      <c r="C25" s="636" t="s">
        <v>156</v>
      </c>
      <c r="D25" s="637"/>
      <c r="E25" s="637"/>
      <c r="F25" s="637"/>
      <c r="G25" s="638"/>
      <c r="H25" s="631"/>
      <c r="I25" s="632"/>
      <c r="J25" s="632"/>
      <c r="K25" s="632"/>
      <c r="L25" s="632"/>
      <c r="M25" s="632"/>
      <c r="N25" s="632"/>
      <c r="O25" s="632"/>
      <c r="P25" s="632"/>
      <c r="Q25" s="633"/>
      <c r="R25" s="636" t="s">
        <v>156</v>
      </c>
      <c r="S25" s="637"/>
      <c r="T25" s="637"/>
      <c r="U25" s="637"/>
      <c r="V25" s="637"/>
      <c r="W25" s="637"/>
      <c r="X25" s="637"/>
      <c r="Y25" s="637"/>
      <c r="Z25" s="637"/>
      <c r="AA25" s="637"/>
      <c r="AB25" s="639"/>
      <c r="AC25" s="623"/>
      <c r="AD25" s="623"/>
    </row>
    <row r="26" spans="1:30" ht="24" customHeight="1" x14ac:dyDescent="0.15">
      <c r="A26" s="539"/>
      <c r="B26" s="640" t="s">
        <v>256</v>
      </c>
      <c r="C26" s="636" t="s">
        <v>257</v>
      </c>
      <c r="D26" s="637"/>
      <c r="E26" s="637"/>
      <c r="F26" s="637"/>
      <c r="G26" s="638"/>
      <c r="H26" s="636" t="s">
        <v>257</v>
      </c>
      <c r="I26" s="637"/>
      <c r="J26" s="637"/>
      <c r="K26" s="637"/>
      <c r="L26" s="637"/>
      <c r="M26" s="637"/>
      <c r="N26" s="637"/>
      <c r="O26" s="637"/>
      <c r="P26" s="637"/>
      <c r="Q26" s="638"/>
      <c r="R26" s="636" t="s">
        <v>257</v>
      </c>
      <c r="S26" s="637"/>
      <c r="T26" s="637"/>
      <c r="U26" s="637"/>
      <c r="V26" s="637"/>
      <c r="W26" s="637"/>
      <c r="X26" s="637"/>
      <c r="Y26" s="637"/>
      <c r="Z26" s="637"/>
      <c r="AA26" s="637"/>
      <c r="AB26" s="639"/>
      <c r="AC26" s="623"/>
      <c r="AD26" s="623"/>
    </row>
    <row r="27" spans="1:30" ht="24" customHeight="1" thickBot="1" x14ac:dyDescent="0.2">
      <c r="A27" s="539"/>
      <c r="B27" s="641"/>
      <c r="C27" s="642"/>
      <c r="D27" s="643"/>
      <c r="E27" s="643"/>
      <c r="F27" s="643"/>
      <c r="G27" s="644"/>
      <c r="H27" s="645" t="s">
        <v>258</v>
      </c>
      <c r="I27" s="646"/>
      <c r="J27" s="646"/>
      <c r="K27" s="646"/>
      <c r="L27" s="646"/>
      <c r="M27" s="646"/>
      <c r="N27" s="646"/>
      <c r="O27" s="646"/>
      <c r="P27" s="646"/>
      <c r="Q27" s="647"/>
      <c r="R27" s="645" t="s">
        <v>258</v>
      </c>
      <c r="S27" s="646"/>
      <c r="T27" s="646"/>
      <c r="U27" s="646"/>
      <c r="V27" s="646"/>
      <c r="W27" s="646"/>
      <c r="X27" s="646"/>
      <c r="Y27" s="646"/>
      <c r="Z27" s="646"/>
      <c r="AA27" s="646"/>
      <c r="AB27" s="648"/>
      <c r="AC27" s="623"/>
      <c r="AD27" s="623"/>
    </row>
    <row r="28" spans="1:30" ht="22.5" customHeight="1" x14ac:dyDescent="0.15">
      <c r="A28" s="539"/>
      <c r="B28" s="649"/>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49"/>
    </row>
    <row r="29" spans="1:30" ht="33" customHeight="1" x14ac:dyDescent="0.15">
      <c r="A29" s="539"/>
      <c r="B29" s="611" t="s">
        <v>259</v>
      </c>
      <c r="C29" s="616"/>
      <c r="D29" s="617"/>
      <c r="E29" s="617"/>
      <c r="F29" s="617"/>
      <c r="G29" s="618"/>
      <c r="H29" s="557"/>
      <c r="I29" s="558"/>
      <c r="J29" s="558"/>
      <c r="K29" s="558"/>
      <c r="L29" s="558"/>
      <c r="M29" s="558"/>
      <c r="N29" s="558"/>
      <c r="O29" s="558"/>
      <c r="P29" s="558"/>
      <c r="Q29" s="559"/>
      <c r="R29" s="557"/>
      <c r="S29" s="558"/>
      <c r="T29" s="558"/>
      <c r="U29" s="558"/>
      <c r="V29" s="558"/>
      <c r="W29" s="558"/>
      <c r="X29" s="558"/>
      <c r="Y29" s="558"/>
      <c r="Z29" s="558"/>
      <c r="AA29" s="558"/>
      <c r="AB29" s="559"/>
    </row>
    <row r="30" spans="1:30" ht="33" customHeight="1" x14ac:dyDescent="0.15">
      <c r="A30" s="539"/>
      <c r="B30" s="611" t="s">
        <v>260</v>
      </c>
      <c r="C30" s="616"/>
      <c r="D30" s="617"/>
      <c r="E30" s="617"/>
      <c r="F30" s="617"/>
      <c r="G30" s="618"/>
      <c r="H30" s="557"/>
      <c r="I30" s="558"/>
      <c r="J30" s="558"/>
      <c r="K30" s="558"/>
      <c r="L30" s="558"/>
      <c r="M30" s="558"/>
      <c r="N30" s="558"/>
      <c r="O30" s="558"/>
      <c r="P30" s="558"/>
      <c r="Q30" s="559"/>
      <c r="R30" s="557"/>
      <c r="S30" s="558"/>
      <c r="T30" s="558"/>
      <c r="U30" s="558"/>
      <c r="V30" s="558"/>
      <c r="W30" s="558"/>
      <c r="X30" s="558"/>
      <c r="Y30" s="558"/>
      <c r="Z30" s="558"/>
      <c r="AA30" s="558"/>
      <c r="AB30" s="559"/>
    </row>
    <row r="31" spans="1:30" ht="33" customHeight="1" x14ac:dyDescent="0.15">
      <c r="A31" s="539"/>
      <c r="B31" s="611" t="s">
        <v>261</v>
      </c>
      <c r="C31" s="616"/>
      <c r="D31" s="617"/>
      <c r="E31" s="617"/>
      <c r="F31" s="617"/>
      <c r="G31" s="618"/>
      <c r="H31" s="557"/>
      <c r="I31" s="558"/>
      <c r="J31" s="558"/>
      <c r="K31" s="558"/>
      <c r="L31" s="558"/>
      <c r="M31" s="558"/>
      <c r="N31" s="558"/>
      <c r="O31" s="558"/>
      <c r="P31" s="558"/>
      <c r="Q31" s="559"/>
      <c r="R31" s="557"/>
      <c r="S31" s="558"/>
      <c r="T31" s="558"/>
      <c r="U31" s="558"/>
      <c r="V31" s="558"/>
      <c r="W31" s="558"/>
      <c r="X31" s="558"/>
      <c r="Y31" s="558"/>
      <c r="Z31" s="558"/>
      <c r="AA31" s="558"/>
      <c r="AB31" s="559"/>
    </row>
    <row r="32" spans="1:30" ht="33" customHeight="1" x14ac:dyDescent="0.15">
      <c r="A32" s="539"/>
      <c r="B32" s="611" t="s">
        <v>175</v>
      </c>
      <c r="C32" s="650"/>
      <c r="D32" s="651"/>
      <c r="E32" s="651"/>
      <c r="F32" s="651"/>
      <c r="G32" s="652"/>
      <c r="H32" s="650"/>
      <c r="I32" s="651"/>
      <c r="J32" s="651"/>
      <c r="K32" s="651"/>
      <c r="L32" s="651"/>
      <c r="M32" s="651"/>
      <c r="N32" s="651"/>
      <c r="O32" s="651"/>
      <c r="P32" s="651"/>
      <c r="Q32" s="652"/>
      <c r="R32" s="650"/>
      <c r="S32" s="651"/>
      <c r="T32" s="651"/>
      <c r="U32" s="651"/>
      <c r="V32" s="651"/>
      <c r="W32" s="651"/>
      <c r="X32" s="651"/>
      <c r="Y32" s="651"/>
      <c r="Z32" s="651"/>
      <c r="AA32" s="651"/>
      <c r="AB32" s="652"/>
    </row>
    <row r="33" spans="1:28" ht="33" customHeight="1" x14ac:dyDescent="0.15">
      <c r="A33" s="539"/>
      <c r="B33" s="611" t="s">
        <v>176</v>
      </c>
      <c r="C33" s="650"/>
      <c r="D33" s="651"/>
      <c r="E33" s="651"/>
      <c r="F33" s="651"/>
      <c r="G33" s="652"/>
      <c r="H33" s="650"/>
      <c r="I33" s="651"/>
      <c r="J33" s="651"/>
      <c r="K33" s="651"/>
      <c r="L33" s="651"/>
      <c r="M33" s="651"/>
      <c r="N33" s="651"/>
      <c r="O33" s="651"/>
      <c r="P33" s="651"/>
      <c r="Q33" s="652"/>
      <c r="R33" s="650"/>
      <c r="S33" s="651"/>
      <c r="T33" s="651"/>
      <c r="U33" s="651"/>
      <c r="V33" s="651"/>
      <c r="W33" s="651"/>
      <c r="X33" s="651"/>
      <c r="Y33" s="651"/>
      <c r="Z33" s="651"/>
      <c r="AA33" s="651"/>
      <c r="AB33" s="652"/>
    </row>
    <row r="34" spans="1:28" ht="33" customHeight="1" x14ac:dyDescent="0.15">
      <c r="A34" s="539"/>
      <c r="B34" s="611" t="s">
        <v>262</v>
      </c>
      <c r="C34" s="616"/>
      <c r="D34" s="617"/>
      <c r="E34" s="617"/>
      <c r="F34" s="617"/>
      <c r="G34" s="618"/>
      <c r="H34" s="557"/>
      <c r="I34" s="558"/>
      <c r="J34" s="558"/>
      <c r="K34" s="558"/>
      <c r="L34" s="558"/>
      <c r="M34" s="558"/>
      <c r="N34" s="558"/>
      <c r="O34" s="558"/>
      <c r="P34" s="558"/>
      <c r="Q34" s="559"/>
      <c r="R34" s="557"/>
      <c r="S34" s="558"/>
      <c r="T34" s="558"/>
      <c r="U34" s="558"/>
      <c r="V34" s="558"/>
      <c r="W34" s="558"/>
      <c r="X34" s="558"/>
      <c r="Y34" s="558"/>
      <c r="Z34" s="558"/>
      <c r="AA34" s="558"/>
      <c r="AB34" s="559"/>
    </row>
  </sheetData>
  <mergeCells count="104">
    <mergeCell ref="C34:G34"/>
    <mergeCell ref="H34:Q34"/>
    <mergeCell ref="R34:AB34"/>
    <mergeCell ref="C32:G32"/>
    <mergeCell ref="H32:Q32"/>
    <mergeCell ref="R32:AB32"/>
    <mergeCell ref="C33:G33"/>
    <mergeCell ref="H33:Q33"/>
    <mergeCell ref="R33:AB33"/>
    <mergeCell ref="C30:G30"/>
    <mergeCell ref="H30:Q30"/>
    <mergeCell ref="R30:AB30"/>
    <mergeCell ref="C31:G31"/>
    <mergeCell ref="H31:Q31"/>
    <mergeCell ref="R31:AB31"/>
    <mergeCell ref="C27:G27"/>
    <mergeCell ref="H27:Q27"/>
    <mergeCell ref="R27:AB27"/>
    <mergeCell ref="B28:AB28"/>
    <mergeCell ref="C29:G29"/>
    <mergeCell ref="H29:Q29"/>
    <mergeCell ref="R29:AB29"/>
    <mergeCell ref="C25:G25"/>
    <mergeCell ref="H25:Q25"/>
    <mergeCell ref="R25:AB25"/>
    <mergeCell ref="C26:G26"/>
    <mergeCell ref="H26:Q26"/>
    <mergeCell ref="R26:AB26"/>
    <mergeCell ref="C23:G23"/>
    <mergeCell ref="H23:Q23"/>
    <mergeCell ref="R23:AB23"/>
    <mergeCell ref="C24:G24"/>
    <mergeCell ref="H24:Q24"/>
    <mergeCell ref="R24:AB24"/>
    <mergeCell ref="L21:Q21"/>
    <mergeCell ref="S21:U21"/>
    <mergeCell ref="V21:AB21"/>
    <mergeCell ref="C22:G22"/>
    <mergeCell ref="H22:Q22"/>
    <mergeCell ref="R22:AB22"/>
    <mergeCell ref="T18:V18"/>
    <mergeCell ref="X18:Z18"/>
    <mergeCell ref="F19:L19"/>
    <mergeCell ref="M19:AB19"/>
    <mergeCell ref="B20:B22"/>
    <mergeCell ref="C20:G20"/>
    <mergeCell ref="H20:Q20"/>
    <mergeCell ref="R20:AB20"/>
    <mergeCell ref="E21:G21"/>
    <mergeCell ref="I21:K21"/>
    <mergeCell ref="AA15:AA16"/>
    <mergeCell ref="AB15:AB16"/>
    <mergeCell ref="C16:E17"/>
    <mergeCell ref="F17:AB17"/>
    <mergeCell ref="B18:B19"/>
    <mergeCell ref="C18:D19"/>
    <mergeCell ref="E18:E19"/>
    <mergeCell ref="F18:L18"/>
    <mergeCell ref="M18:O18"/>
    <mergeCell ref="P18:R18"/>
    <mergeCell ref="U15:U16"/>
    <mergeCell ref="V15:V16"/>
    <mergeCell ref="W15:W16"/>
    <mergeCell ref="X15:X16"/>
    <mergeCell ref="Y15:Y16"/>
    <mergeCell ref="Z15:Z16"/>
    <mergeCell ref="N15:N16"/>
    <mergeCell ref="O15:O16"/>
    <mergeCell ref="P15:P16"/>
    <mergeCell ref="Q15:Q16"/>
    <mergeCell ref="R15:R16"/>
    <mergeCell ref="T15:T16"/>
    <mergeCell ref="B14:B17"/>
    <mergeCell ref="C14:E15"/>
    <mergeCell ref="F14:AB14"/>
    <mergeCell ref="F15:F16"/>
    <mergeCell ref="G15:G16"/>
    <mergeCell ref="H15:H16"/>
    <mergeCell ref="I15:I16"/>
    <mergeCell ref="J15:J16"/>
    <mergeCell ref="L15:L16"/>
    <mergeCell ref="M15:M16"/>
    <mergeCell ref="B12:B13"/>
    <mergeCell ref="C12:D13"/>
    <mergeCell ref="F12:U12"/>
    <mergeCell ref="W12:AA12"/>
    <mergeCell ref="F13:U13"/>
    <mergeCell ref="W13:AA13"/>
    <mergeCell ref="F11:H11"/>
    <mergeCell ref="J11:L11"/>
    <mergeCell ref="N11:P11"/>
    <mergeCell ref="S11:U11"/>
    <mergeCell ref="V11:Y11"/>
    <mergeCell ref="Z11:AA11"/>
    <mergeCell ref="B1:AB1"/>
    <mergeCell ref="B4:AB4"/>
    <mergeCell ref="M5:AB5"/>
    <mergeCell ref="C6:AB6"/>
    <mergeCell ref="C7:AB7"/>
    <mergeCell ref="B8:B10"/>
    <mergeCell ref="C8:J8"/>
    <mergeCell ref="K8:AB8"/>
    <mergeCell ref="C9:AB9"/>
    <mergeCell ref="C10:AB10"/>
  </mergeCells>
  <phoneticPr fontId="2"/>
  <pageMargins left="0.78740157480314965" right="0.39370078740157483" top="0.78740157480314965" bottom="0.59055118110236227" header="0.51181102362204722" footer="0.31496062992125984"/>
  <pageSetup paperSize="9" orientation="portrait" horizontalDpi="4294967293" r:id="rId1"/>
  <headerFooter alignWithMargins="0">
    <oddHeader>&amp;L&amp;10平成26年度　関東地区審査会</oddHeader>
    <oddFooter>&amp;R様式-3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4A139-E427-456E-B487-79101E3125CF}">
  <dimension ref="A1:N29"/>
  <sheetViews>
    <sheetView zoomScaleNormal="100" workbookViewId="0">
      <selection activeCell="O9" sqref="O9"/>
    </sheetView>
  </sheetViews>
  <sheetFormatPr defaultRowHeight="13.5" x14ac:dyDescent="0.15"/>
  <cols>
    <col min="1" max="1" width="4" customWidth="1"/>
    <col min="2" max="2" width="7.375" customWidth="1"/>
    <col min="3" max="3" width="8.875" customWidth="1"/>
    <col min="4" max="4" width="15.25" customWidth="1"/>
    <col min="5" max="5" width="17" customWidth="1"/>
    <col min="6" max="6" width="3.25" customWidth="1"/>
    <col min="7" max="7" width="4.125" customWidth="1"/>
    <col min="8" max="8" width="11.5" customWidth="1"/>
    <col min="9" max="9" width="4.625" customWidth="1"/>
    <col min="10" max="10" width="7.125" customWidth="1"/>
    <col min="11" max="11" width="3.125" customWidth="1"/>
    <col min="12" max="12" width="1.375" customWidth="1"/>
    <col min="13" max="14" width="3.75" customWidth="1"/>
  </cols>
  <sheetData>
    <row r="1" spans="1:14" ht="24" customHeight="1" x14ac:dyDescent="0.15"/>
    <row r="2" spans="1:14" ht="24" customHeight="1" x14ac:dyDescent="0.15">
      <c r="A2" s="524" t="s">
        <v>58</v>
      </c>
      <c r="B2" s="524"/>
      <c r="C2" s="524"/>
      <c r="D2" s="524"/>
      <c r="E2" s="524"/>
      <c r="F2" s="126"/>
      <c r="H2" s="525" t="s">
        <v>59</v>
      </c>
      <c r="I2" s="526"/>
      <c r="J2" s="529"/>
      <c r="K2" s="530"/>
      <c r="L2" s="530"/>
      <c r="M2" s="530"/>
      <c r="N2" s="531"/>
    </row>
    <row r="3" spans="1:14" ht="7.15" customHeight="1" x14ac:dyDescent="0.15">
      <c r="H3" s="527"/>
      <c r="I3" s="528"/>
      <c r="J3" s="532"/>
      <c r="K3" s="533"/>
      <c r="L3" s="533"/>
      <c r="M3" s="533"/>
      <c r="N3" s="534"/>
    </row>
    <row r="4" spans="1:14" ht="28.15" customHeight="1" x14ac:dyDescent="0.15">
      <c r="H4" s="535" t="s">
        <v>60</v>
      </c>
      <c r="I4" s="535"/>
      <c r="J4" s="536"/>
      <c r="K4" s="536"/>
      <c r="L4" s="536"/>
      <c r="M4" s="536"/>
      <c r="N4" s="536"/>
    </row>
    <row r="6" spans="1:14" ht="17.25" x14ac:dyDescent="0.15">
      <c r="A6" s="537" t="s">
        <v>61</v>
      </c>
      <c r="B6" s="537"/>
      <c r="C6" s="537"/>
      <c r="D6" s="538"/>
      <c r="E6" s="538"/>
      <c r="F6" s="538"/>
      <c r="G6" s="538"/>
      <c r="H6" s="538"/>
      <c r="I6" s="538"/>
      <c r="J6" s="538"/>
      <c r="K6" s="538"/>
      <c r="L6" s="538"/>
      <c r="M6" s="538"/>
      <c r="N6" s="538"/>
    </row>
    <row r="7" spans="1:14" ht="7.5" customHeight="1" x14ac:dyDescent="0.15"/>
    <row r="8" spans="1:14" x14ac:dyDescent="0.15">
      <c r="A8" s="509" t="s">
        <v>62</v>
      </c>
      <c r="B8" s="509"/>
      <c r="C8" s="509"/>
      <c r="D8" s="509"/>
      <c r="E8" s="509"/>
      <c r="F8" s="509"/>
      <c r="G8" s="509"/>
      <c r="H8" s="509"/>
      <c r="I8" s="509"/>
      <c r="J8" s="509"/>
      <c r="K8" s="509"/>
      <c r="L8" s="509"/>
      <c r="M8" s="509"/>
      <c r="N8" s="509"/>
    </row>
    <row r="9" spans="1:14" ht="14.25" thickBot="1" x14ac:dyDescent="0.2"/>
    <row r="10" spans="1:14" ht="21" customHeight="1" thickBot="1" x14ac:dyDescent="0.2">
      <c r="A10" s="510" t="s">
        <v>63</v>
      </c>
      <c r="B10" s="513" t="s">
        <v>64</v>
      </c>
      <c r="C10" s="514"/>
      <c r="D10" s="515"/>
      <c r="E10" s="516" t="s">
        <v>65</v>
      </c>
      <c r="F10" s="517"/>
      <c r="G10" s="518"/>
      <c r="H10" s="516" t="s">
        <v>66</v>
      </c>
      <c r="I10" s="517"/>
      <c r="J10" s="517"/>
      <c r="K10" s="517"/>
      <c r="L10" s="517"/>
      <c r="M10" s="517"/>
      <c r="N10" s="519"/>
    </row>
    <row r="11" spans="1:14" ht="21" customHeight="1" thickTop="1" x14ac:dyDescent="0.15">
      <c r="A11" s="511"/>
      <c r="B11" s="520" t="s">
        <v>67</v>
      </c>
      <c r="C11" s="127" t="s">
        <v>68</v>
      </c>
      <c r="D11" s="127" t="s">
        <v>69</v>
      </c>
      <c r="E11" s="128">
        <f>I11*10000</f>
        <v>0</v>
      </c>
      <c r="F11" s="129" t="s">
        <v>70</v>
      </c>
      <c r="G11" s="129"/>
      <c r="H11" s="130"/>
      <c r="I11" s="521"/>
      <c r="J11" s="521"/>
      <c r="K11" s="521"/>
      <c r="L11" s="131"/>
      <c r="M11" s="131" t="s">
        <v>71</v>
      </c>
      <c r="N11" s="132"/>
    </row>
    <row r="12" spans="1:14" ht="21" customHeight="1" x14ac:dyDescent="0.15">
      <c r="A12" s="511"/>
      <c r="B12" s="520"/>
      <c r="C12" s="491" t="s">
        <v>72</v>
      </c>
      <c r="D12" s="133" t="s">
        <v>73</v>
      </c>
      <c r="E12" s="134">
        <f>I12*5500</f>
        <v>0</v>
      </c>
      <c r="F12" s="135" t="s">
        <v>70</v>
      </c>
      <c r="G12" s="135"/>
      <c r="H12" s="136"/>
      <c r="I12" s="507"/>
      <c r="J12" s="507"/>
      <c r="K12" s="507"/>
      <c r="L12" s="137"/>
      <c r="M12" s="137" t="s">
        <v>71</v>
      </c>
      <c r="N12" s="138"/>
    </row>
    <row r="13" spans="1:14" ht="21" customHeight="1" x14ac:dyDescent="0.15">
      <c r="A13" s="511"/>
      <c r="B13" s="520"/>
      <c r="C13" s="522"/>
      <c r="D13" s="491" t="s">
        <v>74</v>
      </c>
      <c r="E13" s="139">
        <f>I13*15500</f>
        <v>0</v>
      </c>
      <c r="F13" s="140" t="s">
        <v>70</v>
      </c>
      <c r="G13" s="141"/>
      <c r="H13" s="142" t="s">
        <v>75</v>
      </c>
      <c r="I13" s="494"/>
      <c r="J13" s="495"/>
      <c r="K13" s="496"/>
      <c r="L13" s="143"/>
      <c r="M13" s="143" t="s">
        <v>71</v>
      </c>
      <c r="N13" s="144"/>
    </row>
    <row r="14" spans="1:14" ht="21" customHeight="1" x14ac:dyDescent="0.15">
      <c r="A14" s="511"/>
      <c r="B14" s="520"/>
      <c r="C14" s="522"/>
      <c r="D14" s="492"/>
      <c r="E14" s="145">
        <f>I14*21000</f>
        <v>0</v>
      </c>
      <c r="F14" s="146" t="s">
        <v>70</v>
      </c>
      <c r="G14" s="147"/>
      <c r="H14" s="148" t="s">
        <v>76</v>
      </c>
      <c r="I14" s="497"/>
      <c r="J14" s="498"/>
      <c r="K14" s="499"/>
      <c r="L14" s="149"/>
      <c r="M14" s="149" t="s">
        <v>71</v>
      </c>
      <c r="N14" s="150"/>
    </row>
    <row r="15" spans="1:14" ht="21" customHeight="1" x14ac:dyDescent="0.15">
      <c r="A15" s="511"/>
      <c r="B15" s="520"/>
      <c r="C15" s="522"/>
      <c r="D15" s="492"/>
      <c r="E15" s="145">
        <f>I15*26000</f>
        <v>0</v>
      </c>
      <c r="F15" s="146" t="s">
        <v>70</v>
      </c>
      <c r="G15" s="147"/>
      <c r="H15" s="148" t="s">
        <v>77</v>
      </c>
      <c r="I15" s="497"/>
      <c r="J15" s="498"/>
      <c r="K15" s="499"/>
      <c r="L15" s="149"/>
      <c r="M15" s="149" t="s">
        <v>71</v>
      </c>
      <c r="N15" s="150"/>
    </row>
    <row r="16" spans="1:14" ht="21" customHeight="1" x14ac:dyDescent="0.15">
      <c r="A16" s="511"/>
      <c r="B16" s="520"/>
      <c r="C16" s="522"/>
      <c r="D16" s="492"/>
      <c r="E16" s="151">
        <f>I16*41500</f>
        <v>0</v>
      </c>
      <c r="F16" s="152" t="s">
        <v>70</v>
      </c>
      <c r="G16" s="153"/>
      <c r="H16" s="154" t="s">
        <v>78</v>
      </c>
      <c r="I16" s="497"/>
      <c r="J16" s="498"/>
      <c r="K16" s="499"/>
      <c r="L16" s="155"/>
      <c r="M16" s="155" t="s">
        <v>71</v>
      </c>
      <c r="N16" s="156"/>
    </row>
    <row r="17" spans="1:14" ht="21" customHeight="1" x14ac:dyDescent="0.15">
      <c r="A17" s="511"/>
      <c r="B17" s="520"/>
      <c r="C17" s="523"/>
      <c r="D17" s="493"/>
      <c r="E17" s="157">
        <f>I17*51500</f>
        <v>0</v>
      </c>
      <c r="F17" s="158" t="s">
        <v>70</v>
      </c>
      <c r="G17" s="158"/>
      <c r="H17" s="159" t="s">
        <v>79</v>
      </c>
      <c r="I17" s="504"/>
      <c r="J17" s="505"/>
      <c r="K17" s="506"/>
      <c r="L17" s="160"/>
      <c r="M17" s="160" t="s">
        <v>71</v>
      </c>
      <c r="N17" s="161"/>
    </row>
    <row r="18" spans="1:14" ht="21" customHeight="1" x14ac:dyDescent="0.15">
      <c r="A18" s="511"/>
      <c r="B18" s="520"/>
      <c r="C18" s="491" t="s">
        <v>80</v>
      </c>
      <c r="D18" s="133" t="s">
        <v>81</v>
      </c>
      <c r="E18" s="139">
        <f>I18*5500</f>
        <v>0</v>
      </c>
      <c r="F18" s="140" t="s">
        <v>70</v>
      </c>
      <c r="G18" s="141"/>
      <c r="H18" s="142"/>
      <c r="I18" s="507"/>
      <c r="J18" s="507"/>
      <c r="K18" s="508"/>
      <c r="L18" s="160"/>
      <c r="M18" s="160" t="s">
        <v>71</v>
      </c>
      <c r="N18" s="161"/>
    </row>
    <row r="19" spans="1:14" ht="21" customHeight="1" x14ac:dyDescent="0.15">
      <c r="A19" s="511"/>
      <c r="B19" s="488"/>
      <c r="C19" s="492"/>
      <c r="D19" s="491" t="s">
        <v>82</v>
      </c>
      <c r="E19" s="139">
        <f>I19*10500</f>
        <v>0</v>
      </c>
      <c r="F19" s="140" t="s">
        <v>70</v>
      </c>
      <c r="G19" s="141"/>
      <c r="H19" s="142" t="s">
        <v>83</v>
      </c>
      <c r="I19" s="494"/>
      <c r="J19" s="495"/>
      <c r="K19" s="496"/>
      <c r="L19" s="143"/>
      <c r="M19" s="143" t="s">
        <v>71</v>
      </c>
      <c r="N19" s="144"/>
    </row>
    <row r="20" spans="1:14" ht="21" customHeight="1" x14ac:dyDescent="0.15">
      <c r="A20" s="511"/>
      <c r="B20" s="489"/>
      <c r="C20" s="492"/>
      <c r="D20" s="492"/>
      <c r="E20" s="145">
        <f>I20*5500</f>
        <v>0</v>
      </c>
      <c r="F20" s="146" t="s">
        <v>70</v>
      </c>
      <c r="G20" s="147"/>
      <c r="H20" s="148" t="s">
        <v>84</v>
      </c>
      <c r="I20" s="497"/>
      <c r="J20" s="498"/>
      <c r="K20" s="499"/>
      <c r="L20" s="149"/>
      <c r="M20" s="149" t="s">
        <v>85</v>
      </c>
      <c r="N20" s="150"/>
    </row>
    <row r="21" spans="1:14" ht="21" customHeight="1" x14ac:dyDescent="0.15">
      <c r="A21" s="511"/>
      <c r="B21" s="489"/>
      <c r="C21" s="492"/>
      <c r="D21" s="492"/>
      <c r="E21" s="145">
        <f>I21*21000</f>
        <v>0</v>
      </c>
      <c r="F21" s="146" t="s">
        <v>70</v>
      </c>
      <c r="G21" s="147"/>
      <c r="H21" s="148" t="s">
        <v>86</v>
      </c>
      <c r="I21" s="497"/>
      <c r="J21" s="498"/>
      <c r="K21" s="499"/>
      <c r="L21" s="149"/>
      <c r="M21" s="149" t="s">
        <v>85</v>
      </c>
      <c r="N21" s="150"/>
    </row>
    <row r="22" spans="1:14" ht="21" customHeight="1" x14ac:dyDescent="0.15">
      <c r="A22" s="511"/>
      <c r="B22" s="489"/>
      <c r="C22" s="492"/>
      <c r="D22" s="492"/>
      <c r="E22" s="145">
        <f>I22*10500</f>
        <v>0</v>
      </c>
      <c r="F22" s="146" t="s">
        <v>70</v>
      </c>
      <c r="G22" s="147"/>
      <c r="H22" s="148" t="s">
        <v>87</v>
      </c>
      <c r="I22" s="497"/>
      <c r="J22" s="498"/>
      <c r="K22" s="499"/>
      <c r="L22" s="149"/>
      <c r="M22" s="149" t="s">
        <v>85</v>
      </c>
      <c r="N22" s="150"/>
    </row>
    <row r="23" spans="1:14" ht="21" customHeight="1" x14ac:dyDescent="0.15">
      <c r="A23" s="511"/>
      <c r="B23" s="489"/>
      <c r="C23" s="492"/>
      <c r="D23" s="492"/>
      <c r="E23" s="145">
        <f>I23*10500</f>
        <v>0</v>
      </c>
      <c r="F23" s="146" t="s">
        <v>70</v>
      </c>
      <c r="G23" s="147"/>
      <c r="H23" s="148" t="s">
        <v>88</v>
      </c>
      <c r="I23" s="497"/>
      <c r="J23" s="498"/>
      <c r="K23" s="499"/>
      <c r="L23" s="149"/>
      <c r="M23" s="149" t="s">
        <v>85</v>
      </c>
      <c r="N23" s="150"/>
    </row>
    <row r="24" spans="1:14" ht="21" customHeight="1" x14ac:dyDescent="0.15">
      <c r="A24" s="511"/>
      <c r="B24" s="489"/>
      <c r="C24" s="492"/>
      <c r="D24" s="492"/>
      <c r="E24" s="145">
        <f>I24*5500</f>
        <v>0</v>
      </c>
      <c r="F24" s="146" t="s">
        <v>70</v>
      </c>
      <c r="G24" s="147"/>
      <c r="H24" s="148" t="s">
        <v>89</v>
      </c>
      <c r="I24" s="497"/>
      <c r="J24" s="498"/>
      <c r="K24" s="499"/>
      <c r="L24" s="149"/>
      <c r="M24" s="149" t="s">
        <v>85</v>
      </c>
      <c r="N24" s="150"/>
    </row>
    <row r="25" spans="1:14" ht="21" customHeight="1" x14ac:dyDescent="0.15">
      <c r="A25" s="511"/>
      <c r="B25" s="489"/>
      <c r="C25" s="493"/>
      <c r="D25" s="493"/>
      <c r="E25" s="162">
        <f>I25*5500</f>
        <v>0</v>
      </c>
      <c r="F25" s="163" t="s">
        <v>70</v>
      </c>
      <c r="G25" s="164"/>
      <c r="H25" s="159" t="s">
        <v>90</v>
      </c>
      <c r="I25" s="500"/>
      <c r="J25" s="501"/>
      <c r="K25" s="502"/>
      <c r="L25" s="160"/>
      <c r="M25" s="160" t="s">
        <v>85</v>
      </c>
      <c r="N25" s="161"/>
    </row>
    <row r="26" spans="1:14" ht="21" customHeight="1" thickBot="1" x14ac:dyDescent="0.2">
      <c r="A26" s="512"/>
      <c r="B26" s="490"/>
      <c r="C26" s="165"/>
      <c r="D26" s="166" t="s">
        <v>91</v>
      </c>
      <c r="E26" s="167">
        <f>I26*1000</f>
        <v>0</v>
      </c>
      <c r="F26" s="168" t="s">
        <v>70</v>
      </c>
      <c r="G26" s="169"/>
      <c r="H26" s="170"/>
      <c r="I26" s="503"/>
      <c r="J26" s="503"/>
      <c r="K26" s="503"/>
      <c r="L26" s="171"/>
      <c r="M26" s="171" t="s">
        <v>85</v>
      </c>
      <c r="N26" s="172"/>
    </row>
    <row r="27" spans="1:14" ht="25.5" customHeight="1" thickTop="1" thickBot="1" x14ac:dyDescent="0.2">
      <c r="A27" s="481" t="s">
        <v>92</v>
      </c>
      <c r="B27" s="482"/>
      <c r="C27" s="482"/>
      <c r="D27" s="483"/>
      <c r="E27" s="484">
        <f>SUM(E11:G26)</f>
        <v>0</v>
      </c>
      <c r="F27" s="484"/>
      <c r="G27" s="484"/>
      <c r="H27" s="485" t="s">
        <v>70</v>
      </c>
      <c r="I27" s="485"/>
      <c r="J27" s="485"/>
      <c r="K27" s="485"/>
      <c r="L27" s="485"/>
      <c r="M27" s="485"/>
      <c r="N27" s="486"/>
    </row>
    <row r="29" spans="1:14" ht="27" customHeight="1" x14ac:dyDescent="0.15">
      <c r="A29" s="487" t="s">
        <v>93</v>
      </c>
      <c r="B29" s="487"/>
      <c r="C29" s="487"/>
      <c r="D29" s="487"/>
      <c r="E29" s="487"/>
      <c r="F29" s="487"/>
      <c r="G29" s="487"/>
      <c r="H29" s="487"/>
      <c r="I29" s="487"/>
      <c r="J29" s="487"/>
      <c r="K29" s="487"/>
      <c r="L29" s="487"/>
      <c r="M29" s="487"/>
      <c r="N29" s="487"/>
    </row>
  </sheetData>
  <mergeCells count="37">
    <mergeCell ref="A6:N6"/>
    <mergeCell ref="A2:E2"/>
    <mergeCell ref="H2:I3"/>
    <mergeCell ref="J2:N3"/>
    <mergeCell ref="H4:I4"/>
    <mergeCell ref="J4:N4"/>
    <mergeCell ref="A8:N8"/>
    <mergeCell ref="A10:A26"/>
    <mergeCell ref="B10:D10"/>
    <mergeCell ref="E10:G10"/>
    <mergeCell ref="H10:N10"/>
    <mergeCell ref="B11:B18"/>
    <mergeCell ref="I11:K11"/>
    <mergeCell ref="C12:C17"/>
    <mergeCell ref="I12:K12"/>
    <mergeCell ref="D13:D17"/>
    <mergeCell ref="I13:K13"/>
    <mergeCell ref="I14:K14"/>
    <mergeCell ref="I15:K15"/>
    <mergeCell ref="I16:K16"/>
    <mergeCell ref="I17:K17"/>
    <mergeCell ref="A27:D27"/>
    <mergeCell ref="E27:G27"/>
    <mergeCell ref="H27:N27"/>
    <mergeCell ref="A29:N29"/>
    <mergeCell ref="B19:B26"/>
    <mergeCell ref="D19:D25"/>
    <mergeCell ref="I19:K19"/>
    <mergeCell ref="I20:K20"/>
    <mergeCell ref="I21:K21"/>
    <mergeCell ref="I22:K22"/>
    <mergeCell ref="I23:K23"/>
    <mergeCell ref="I24:K24"/>
    <mergeCell ref="I25:K25"/>
    <mergeCell ref="I26:K26"/>
    <mergeCell ref="C18:C25"/>
    <mergeCell ref="I18:K18"/>
  </mergeCells>
  <phoneticPr fontId="2"/>
  <pageMargins left="0.55118110236220474" right="0" top="0.98425196850393704" bottom="0.39370078740157483"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706BE-4264-4505-B559-8115B0B96111}">
  <dimension ref="A1:AG58"/>
  <sheetViews>
    <sheetView topLeftCell="A13" zoomScaleNormal="100" workbookViewId="0">
      <selection activeCell="K15" sqref="K15:AF15"/>
    </sheetView>
  </sheetViews>
  <sheetFormatPr defaultColWidth="9" defaultRowHeight="10.5" x14ac:dyDescent="0.15"/>
  <cols>
    <col min="1" max="1" width="2.5" style="174" customWidth="1"/>
    <col min="2" max="2" width="7.5" style="174" customWidth="1"/>
    <col min="3" max="3" width="3.75" style="174" customWidth="1"/>
    <col min="4" max="4" width="3.875" style="174" customWidth="1"/>
    <col min="5" max="5" width="5" style="174" customWidth="1"/>
    <col min="6" max="6" width="2.5" style="174" customWidth="1"/>
    <col min="7" max="7" width="3.125" style="174" customWidth="1"/>
    <col min="8" max="8" width="2.5" style="174" customWidth="1"/>
    <col min="9" max="9" width="3.125" style="174" customWidth="1"/>
    <col min="10" max="10" width="2.875" style="174" customWidth="1"/>
    <col min="11" max="11" width="1.25" style="174" customWidth="1"/>
    <col min="12" max="13" width="2.375" style="174" customWidth="1"/>
    <col min="14" max="14" width="1" style="174" customWidth="1"/>
    <col min="15" max="17" width="2.375" style="174" customWidth="1"/>
    <col min="18" max="18" width="1" style="174" customWidth="1"/>
    <col min="19" max="22" width="2.375" style="174" customWidth="1"/>
    <col min="23" max="24" width="3.5" style="174" customWidth="1"/>
    <col min="25" max="25" width="3.125" style="174" customWidth="1"/>
    <col min="26" max="26" width="5" style="174" customWidth="1"/>
    <col min="27" max="32" width="3.25" style="174" customWidth="1"/>
    <col min="33" max="16384" width="9" style="174"/>
  </cols>
  <sheetData>
    <row r="1" spans="1:33" ht="9" customHeight="1" x14ac:dyDescent="0.15">
      <c r="A1" s="173"/>
      <c r="B1" s="173"/>
      <c r="C1" s="173"/>
      <c r="D1" s="173"/>
      <c r="E1" s="173"/>
      <c r="F1" s="173"/>
      <c r="G1" s="173"/>
      <c r="H1" s="173"/>
      <c r="I1" s="173"/>
      <c r="J1" s="173"/>
      <c r="K1" s="173"/>
      <c r="L1" s="173"/>
      <c r="M1" s="173"/>
      <c r="N1" s="173"/>
      <c r="O1" s="173"/>
      <c r="P1" s="173"/>
      <c r="Q1" s="173"/>
      <c r="R1" s="173"/>
      <c r="S1" s="173"/>
      <c r="T1" s="173"/>
      <c r="U1" s="173"/>
      <c r="V1" s="173"/>
      <c r="W1" s="173"/>
      <c r="X1" s="173"/>
      <c r="Y1" s="450" t="s">
        <v>94</v>
      </c>
      <c r="Z1" s="450"/>
      <c r="AA1" s="451" t="s">
        <v>95</v>
      </c>
      <c r="AB1" s="451"/>
      <c r="AC1" s="451"/>
      <c r="AD1" s="451"/>
      <c r="AE1" s="451"/>
      <c r="AF1" s="451"/>
    </row>
    <row r="2" spans="1:33" ht="9" customHeight="1" x14ac:dyDescent="0.15">
      <c r="A2" s="173"/>
      <c r="B2" s="173"/>
      <c r="C2" s="173"/>
      <c r="D2" s="173"/>
      <c r="E2" s="173"/>
      <c r="F2" s="173"/>
      <c r="G2" s="173"/>
      <c r="H2" s="173"/>
      <c r="I2" s="173"/>
      <c r="J2" s="173"/>
      <c r="K2" s="173"/>
      <c r="L2" s="173"/>
      <c r="M2" s="173"/>
      <c r="N2" s="173"/>
      <c r="O2" s="173"/>
      <c r="P2" s="173"/>
      <c r="Q2" s="173"/>
      <c r="R2" s="173"/>
      <c r="S2" s="173"/>
      <c r="T2" s="173"/>
      <c r="U2" s="173"/>
      <c r="V2" s="173"/>
      <c r="W2" s="173"/>
      <c r="X2" s="173"/>
      <c r="Y2" s="221" t="s">
        <v>96</v>
      </c>
      <c r="Z2" s="221"/>
      <c r="AA2" s="451"/>
      <c r="AB2" s="451"/>
      <c r="AC2" s="451"/>
      <c r="AD2" s="451"/>
      <c r="AE2" s="451"/>
      <c r="AF2" s="451"/>
    </row>
    <row r="3" spans="1:33" ht="9" customHeight="1" x14ac:dyDescent="0.15">
      <c r="A3" s="452"/>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row>
    <row r="4" spans="1:33" ht="30" customHeight="1" x14ac:dyDescent="0.15">
      <c r="A4" s="444"/>
      <c r="B4" s="444"/>
      <c r="C4" s="444"/>
      <c r="D4" s="444"/>
      <c r="E4" s="444"/>
      <c r="F4" s="444"/>
      <c r="G4" s="444"/>
      <c r="H4" s="453" t="s">
        <v>97</v>
      </c>
      <c r="I4" s="453"/>
      <c r="J4" s="453"/>
      <c r="K4" s="453"/>
      <c r="L4" s="453"/>
      <c r="M4" s="453"/>
      <c r="N4" s="453"/>
      <c r="O4" s="453"/>
      <c r="P4" s="453"/>
      <c r="Q4" s="453"/>
      <c r="R4" s="453"/>
      <c r="S4" s="453"/>
      <c r="T4" s="453"/>
      <c r="U4" s="453"/>
      <c r="V4" s="453"/>
      <c r="W4" s="453"/>
      <c r="X4" s="453"/>
      <c r="Y4" s="453"/>
      <c r="Z4" s="454"/>
      <c r="AA4" s="454"/>
      <c r="AB4" s="454"/>
      <c r="AC4" s="454"/>
      <c r="AD4" s="454"/>
      <c r="AE4" s="454"/>
      <c r="AF4" s="454"/>
    </row>
    <row r="5" spans="1:33" ht="30" customHeight="1" x14ac:dyDescent="0.15">
      <c r="A5" s="444"/>
      <c r="B5" s="444"/>
      <c r="C5" s="444"/>
      <c r="D5" s="444"/>
      <c r="E5" s="444"/>
      <c r="F5" s="444"/>
      <c r="G5" s="444"/>
      <c r="H5" s="445" t="s">
        <v>98</v>
      </c>
      <c r="I5" s="445"/>
      <c r="J5" s="445"/>
      <c r="K5" s="445"/>
      <c r="L5" s="445"/>
      <c r="M5" s="445"/>
      <c r="N5" s="445"/>
      <c r="O5" s="445"/>
      <c r="P5" s="445"/>
      <c r="Q5" s="445"/>
      <c r="R5" s="445"/>
      <c r="S5" s="445"/>
      <c r="T5" s="445"/>
      <c r="U5" s="445"/>
      <c r="V5" s="445"/>
      <c r="W5" s="445"/>
      <c r="X5" s="445"/>
      <c r="Y5" s="445"/>
      <c r="Z5" s="446"/>
      <c r="AA5" s="446"/>
      <c r="AB5" s="446"/>
      <c r="AC5" s="446"/>
      <c r="AD5" s="446"/>
      <c r="AE5" s="446"/>
      <c r="AF5" s="446"/>
    </row>
    <row r="6" spans="1:33" ht="15" customHeight="1" thickBot="1" x14ac:dyDescent="0.2">
      <c r="A6" s="447" t="s">
        <v>99</v>
      </c>
      <c r="B6" s="447"/>
      <c r="C6" s="447"/>
      <c r="D6" s="447"/>
      <c r="E6" s="447"/>
      <c r="F6" s="447"/>
      <c r="G6" s="447"/>
      <c r="H6" s="447"/>
      <c r="I6" s="447"/>
      <c r="J6" s="447"/>
      <c r="K6" s="447"/>
      <c r="L6" s="447"/>
      <c r="M6" s="447"/>
      <c r="N6" s="447"/>
      <c r="O6" s="447"/>
      <c r="P6" s="447"/>
      <c r="Q6" s="447"/>
      <c r="R6" s="447"/>
      <c r="S6" s="447"/>
      <c r="T6" s="447"/>
      <c r="U6" s="447"/>
      <c r="V6" s="447"/>
      <c r="W6" s="448" t="s">
        <v>100</v>
      </c>
      <c r="X6" s="448"/>
      <c r="Y6" s="448"/>
      <c r="Z6" s="449"/>
      <c r="AA6" s="449"/>
      <c r="AB6" s="175" t="s">
        <v>101</v>
      </c>
      <c r="AC6" s="176"/>
      <c r="AD6" s="175" t="s">
        <v>102</v>
      </c>
      <c r="AE6" s="176"/>
      <c r="AF6" s="175" t="s">
        <v>103</v>
      </c>
    </row>
    <row r="7" spans="1:33" ht="16.5" customHeight="1" x14ac:dyDescent="0.15">
      <c r="A7" s="432" t="s">
        <v>104</v>
      </c>
      <c r="B7" s="235"/>
      <c r="C7" s="433"/>
      <c r="D7" s="434"/>
      <c r="E7" s="435"/>
      <c r="F7" s="435"/>
      <c r="G7" s="435"/>
      <c r="H7" s="435"/>
      <c r="I7" s="435"/>
      <c r="J7" s="435"/>
      <c r="K7" s="436"/>
      <c r="L7" s="437" t="s">
        <v>105</v>
      </c>
      <c r="M7" s="438"/>
      <c r="N7" s="438"/>
      <c r="O7" s="438"/>
      <c r="P7" s="439" t="s">
        <v>106</v>
      </c>
      <c r="Q7" s="438"/>
      <c r="R7" s="438"/>
      <c r="S7" s="438"/>
      <c r="T7" s="438" t="s">
        <v>107</v>
      </c>
      <c r="U7" s="438"/>
      <c r="V7" s="440"/>
      <c r="W7" s="441" t="s">
        <v>108</v>
      </c>
      <c r="X7" s="442"/>
      <c r="Y7" s="442"/>
      <c r="Z7" s="442"/>
      <c r="AA7" s="442"/>
      <c r="AB7" s="442"/>
      <c r="AC7" s="442"/>
      <c r="AD7" s="442"/>
      <c r="AE7" s="442"/>
      <c r="AF7" s="443"/>
    </row>
    <row r="8" spans="1:33" ht="15" customHeight="1" x14ac:dyDescent="0.15">
      <c r="A8" s="412" t="s">
        <v>109</v>
      </c>
      <c r="B8" s="413"/>
      <c r="C8" s="414"/>
      <c r="D8" s="419"/>
      <c r="E8" s="420"/>
      <c r="F8" s="420"/>
      <c r="G8" s="420"/>
      <c r="H8" s="420"/>
      <c r="I8" s="420"/>
      <c r="J8" s="420"/>
      <c r="K8" s="421"/>
      <c r="L8" s="395" t="s">
        <v>110</v>
      </c>
      <c r="M8" s="396"/>
      <c r="N8" s="396"/>
      <c r="O8" s="397"/>
      <c r="P8" s="428" t="s">
        <v>111</v>
      </c>
      <c r="Q8" s="396"/>
      <c r="R8" s="396"/>
      <c r="S8" s="396"/>
      <c r="T8" s="396" t="s">
        <v>112</v>
      </c>
      <c r="U8" s="396"/>
      <c r="V8" s="429"/>
      <c r="W8" s="177"/>
      <c r="X8" s="178"/>
      <c r="Y8" s="398">
        <v>2018</v>
      </c>
      <c r="Z8" s="398"/>
      <c r="AA8" s="398"/>
      <c r="AB8" s="179" t="s">
        <v>101</v>
      </c>
      <c r="AC8" s="178">
        <v>10</v>
      </c>
      <c r="AD8" s="179" t="s">
        <v>102</v>
      </c>
      <c r="AE8" s="178">
        <v>6</v>
      </c>
      <c r="AF8" s="180" t="s">
        <v>103</v>
      </c>
    </row>
    <row r="9" spans="1:33" ht="15" customHeight="1" x14ac:dyDescent="0.15">
      <c r="A9" s="256"/>
      <c r="B9" s="415"/>
      <c r="C9" s="416"/>
      <c r="D9" s="422"/>
      <c r="E9" s="423"/>
      <c r="F9" s="423"/>
      <c r="G9" s="423"/>
      <c r="H9" s="423"/>
      <c r="I9" s="423"/>
      <c r="J9" s="423"/>
      <c r="K9" s="424"/>
      <c r="L9" s="407" t="s">
        <v>113</v>
      </c>
      <c r="M9" s="410"/>
      <c r="N9" s="410"/>
      <c r="O9" s="411"/>
      <c r="P9" s="287" t="s">
        <v>114</v>
      </c>
      <c r="Q9" s="288"/>
      <c r="R9" s="430"/>
      <c r="S9" s="430"/>
      <c r="T9" s="430"/>
      <c r="U9" s="288" t="s">
        <v>115</v>
      </c>
      <c r="V9" s="289"/>
      <c r="W9" s="392" t="s">
        <v>116</v>
      </c>
      <c r="X9" s="393"/>
      <c r="Y9" s="393"/>
      <c r="Z9" s="393"/>
      <c r="AA9" s="393"/>
      <c r="AB9" s="393"/>
      <c r="AC9" s="393"/>
      <c r="AD9" s="393"/>
      <c r="AE9" s="393"/>
      <c r="AF9" s="394"/>
    </row>
    <row r="10" spans="1:33" ht="15" customHeight="1" x14ac:dyDescent="0.15">
      <c r="A10" s="258"/>
      <c r="B10" s="417"/>
      <c r="C10" s="418"/>
      <c r="D10" s="425"/>
      <c r="E10" s="426"/>
      <c r="F10" s="426"/>
      <c r="G10" s="426"/>
      <c r="H10" s="426"/>
      <c r="I10" s="426"/>
      <c r="J10" s="426"/>
      <c r="K10" s="427"/>
      <c r="L10" s="395" t="s">
        <v>117</v>
      </c>
      <c r="M10" s="396"/>
      <c r="N10" s="396"/>
      <c r="O10" s="397"/>
      <c r="P10" s="290"/>
      <c r="Q10" s="291"/>
      <c r="R10" s="431"/>
      <c r="S10" s="431"/>
      <c r="T10" s="431"/>
      <c r="U10" s="291"/>
      <c r="V10" s="292"/>
      <c r="W10" s="177"/>
      <c r="X10" s="178"/>
      <c r="Y10" s="398"/>
      <c r="Z10" s="398"/>
      <c r="AA10" s="398"/>
      <c r="AB10" s="179" t="s">
        <v>101</v>
      </c>
      <c r="AC10" s="181"/>
      <c r="AD10" s="179" t="s">
        <v>102</v>
      </c>
      <c r="AE10" s="178"/>
      <c r="AF10" s="180" t="s">
        <v>103</v>
      </c>
      <c r="AG10" s="182"/>
    </row>
    <row r="11" spans="1:33" ht="17.25" customHeight="1" x14ac:dyDescent="0.15">
      <c r="A11" s="399" t="s">
        <v>118</v>
      </c>
      <c r="B11" s="400"/>
      <c r="C11" s="400"/>
      <c r="D11" s="401"/>
      <c r="E11" s="402"/>
      <c r="F11" s="403"/>
      <c r="G11" s="404"/>
      <c r="H11" s="404"/>
      <c r="I11" s="404"/>
      <c r="J11" s="404"/>
      <c r="K11" s="404"/>
      <c r="L11" s="405" t="s">
        <v>119</v>
      </c>
      <c r="M11" s="405"/>
      <c r="N11" s="405"/>
      <c r="O11" s="405"/>
      <c r="P11" s="405"/>
      <c r="Q11" s="405"/>
      <c r="R11" s="405"/>
      <c r="S11" s="405"/>
      <c r="T11" s="405"/>
      <c r="U11" s="405"/>
      <c r="V11" s="405"/>
      <c r="W11" s="406" t="s">
        <v>120</v>
      </c>
      <c r="X11" s="407"/>
      <c r="Y11" s="408"/>
      <c r="Z11" s="383"/>
      <c r="AA11" s="289" t="s">
        <v>121</v>
      </c>
      <c r="AB11" s="410" t="s">
        <v>122</v>
      </c>
      <c r="AC11" s="411"/>
      <c r="AD11" s="383" t="s">
        <v>123</v>
      </c>
      <c r="AE11" s="383"/>
      <c r="AF11" s="385" t="s">
        <v>124</v>
      </c>
    </row>
    <row r="12" spans="1:33" ht="22.5" customHeight="1" x14ac:dyDescent="0.15">
      <c r="A12" s="387" t="s">
        <v>125</v>
      </c>
      <c r="B12" s="388"/>
      <c r="C12" s="388"/>
      <c r="D12" s="389"/>
      <c r="E12" s="402"/>
      <c r="F12" s="403"/>
      <c r="G12" s="404"/>
      <c r="H12" s="404"/>
      <c r="I12" s="404"/>
      <c r="J12" s="404"/>
      <c r="K12" s="404"/>
      <c r="L12" s="183"/>
      <c r="M12" s="184"/>
      <c r="N12" s="185" t="s">
        <v>126</v>
      </c>
      <c r="O12" s="184"/>
      <c r="P12" s="184"/>
      <c r="Q12" s="184"/>
      <c r="R12" s="185" t="s">
        <v>126</v>
      </c>
      <c r="S12" s="184"/>
      <c r="T12" s="184"/>
      <c r="U12" s="184"/>
      <c r="V12" s="186"/>
      <c r="W12" s="390" t="s">
        <v>127</v>
      </c>
      <c r="X12" s="309"/>
      <c r="Y12" s="409"/>
      <c r="Z12" s="384"/>
      <c r="AA12" s="315"/>
      <c r="AB12" s="248" t="s">
        <v>128</v>
      </c>
      <c r="AC12" s="391"/>
      <c r="AD12" s="384"/>
      <c r="AE12" s="384"/>
      <c r="AF12" s="386"/>
    </row>
    <row r="13" spans="1:33" ht="27" customHeight="1" x14ac:dyDescent="0.15">
      <c r="A13" s="376" t="s">
        <v>129</v>
      </c>
      <c r="B13" s="343"/>
      <c r="C13" s="343"/>
      <c r="D13" s="374"/>
      <c r="E13" s="382"/>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8"/>
    </row>
    <row r="14" spans="1:33" ht="27" customHeight="1" x14ac:dyDescent="0.15">
      <c r="A14" s="376" t="s">
        <v>130</v>
      </c>
      <c r="B14" s="343"/>
      <c r="C14" s="343"/>
      <c r="D14" s="374"/>
      <c r="E14" s="379"/>
      <c r="F14" s="380"/>
      <c r="G14" s="380"/>
      <c r="H14" s="380"/>
      <c r="I14" s="380"/>
      <c r="J14" s="380"/>
      <c r="K14" s="380"/>
      <c r="L14" s="380"/>
      <c r="M14" s="380"/>
      <c r="N14" s="380"/>
      <c r="O14" s="380"/>
      <c r="P14" s="380"/>
      <c r="Q14" s="380"/>
      <c r="R14" s="380"/>
      <c r="S14" s="380"/>
      <c r="T14" s="380"/>
      <c r="U14" s="380"/>
      <c r="V14" s="380"/>
      <c r="W14" s="380"/>
      <c r="X14" s="380"/>
      <c r="Y14" s="380"/>
      <c r="Z14" s="187" t="s">
        <v>131</v>
      </c>
      <c r="AA14" s="369"/>
      <c r="AB14" s="369"/>
      <c r="AC14" s="369"/>
      <c r="AD14" s="369"/>
      <c r="AE14" s="369"/>
      <c r="AF14" s="188" t="s">
        <v>132</v>
      </c>
    </row>
    <row r="15" spans="1:33" ht="22.5" customHeight="1" x14ac:dyDescent="0.15">
      <c r="A15" s="354" t="s">
        <v>133</v>
      </c>
      <c r="B15" s="355"/>
      <c r="C15" s="355"/>
      <c r="D15" s="356"/>
      <c r="E15" s="381" t="s">
        <v>134</v>
      </c>
      <c r="F15" s="355"/>
      <c r="G15" s="355"/>
      <c r="H15" s="355"/>
      <c r="I15" s="355"/>
      <c r="J15" s="356"/>
      <c r="K15" s="382"/>
      <c r="L15" s="377"/>
      <c r="M15" s="377"/>
      <c r="N15" s="377"/>
      <c r="O15" s="377"/>
      <c r="P15" s="377"/>
      <c r="Q15" s="377"/>
      <c r="R15" s="377"/>
      <c r="S15" s="377"/>
      <c r="T15" s="377"/>
      <c r="U15" s="377"/>
      <c r="V15" s="377"/>
      <c r="W15" s="377"/>
      <c r="X15" s="377"/>
      <c r="Y15" s="377"/>
      <c r="Z15" s="377"/>
      <c r="AA15" s="377"/>
      <c r="AB15" s="377"/>
      <c r="AC15" s="377"/>
      <c r="AD15" s="377"/>
      <c r="AE15" s="377"/>
      <c r="AF15" s="378"/>
    </row>
    <row r="16" spans="1:33" ht="22.5" customHeight="1" x14ac:dyDescent="0.15">
      <c r="A16" s="370" t="s">
        <v>135</v>
      </c>
      <c r="B16" s="371"/>
      <c r="C16" s="371"/>
      <c r="D16" s="372"/>
      <c r="E16" s="373" t="s">
        <v>136</v>
      </c>
      <c r="F16" s="343"/>
      <c r="G16" s="343"/>
      <c r="H16" s="343"/>
      <c r="I16" s="343"/>
      <c r="J16" s="374"/>
      <c r="K16" s="375"/>
      <c r="L16" s="369"/>
      <c r="M16" s="369"/>
      <c r="N16" s="369"/>
      <c r="O16" s="369"/>
      <c r="P16" s="369"/>
      <c r="Q16" s="369"/>
      <c r="R16" s="369"/>
      <c r="S16" s="369"/>
      <c r="T16" s="369"/>
      <c r="U16" s="369"/>
      <c r="V16" s="369"/>
      <c r="W16" s="369"/>
      <c r="X16" s="369"/>
      <c r="Y16" s="369"/>
      <c r="Z16" s="187" t="s">
        <v>131</v>
      </c>
      <c r="AA16" s="369"/>
      <c r="AB16" s="369"/>
      <c r="AC16" s="369"/>
      <c r="AD16" s="369"/>
      <c r="AE16" s="369"/>
      <c r="AF16" s="188" t="s">
        <v>132</v>
      </c>
    </row>
    <row r="17" spans="1:32" ht="27" customHeight="1" x14ac:dyDescent="0.15">
      <c r="A17" s="376" t="s">
        <v>137</v>
      </c>
      <c r="B17" s="343"/>
      <c r="C17" s="343"/>
      <c r="D17" s="374"/>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8"/>
    </row>
    <row r="18" spans="1:32" ht="26.25" customHeight="1" x14ac:dyDescent="0.15">
      <c r="A18" s="354" t="s">
        <v>138</v>
      </c>
      <c r="B18" s="355"/>
      <c r="C18" s="355"/>
      <c r="D18" s="356"/>
      <c r="E18" s="358" t="s">
        <v>139</v>
      </c>
      <c r="F18" s="358"/>
      <c r="G18" s="359"/>
      <c r="H18" s="360"/>
      <c r="I18" s="361"/>
      <c r="J18" s="362"/>
      <c r="K18" s="362"/>
      <c r="L18" s="362"/>
      <c r="M18" s="362"/>
      <c r="N18" s="362"/>
      <c r="O18" s="362"/>
      <c r="P18" s="363"/>
      <c r="Q18" s="355" t="s">
        <v>140</v>
      </c>
      <c r="R18" s="355"/>
      <c r="S18" s="355"/>
      <c r="T18" s="355"/>
      <c r="U18" s="355"/>
      <c r="V18" s="356"/>
      <c r="W18" s="364"/>
      <c r="X18" s="365"/>
      <c r="Y18" s="365"/>
      <c r="Z18" s="365"/>
      <c r="AA18" s="365"/>
      <c r="AB18" s="365"/>
      <c r="AC18" s="365"/>
      <c r="AD18" s="365"/>
      <c r="AE18" s="365"/>
      <c r="AF18" s="366"/>
    </row>
    <row r="19" spans="1:32" ht="26.25" customHeight="1" thickBot="1" x14ac:dyDescent="0.2">
      <c r="A19" s="264"/>
      <c r="B19" s="357"/>
      <c r="C19" s="357"/>
      <c r="D19" s="265"/>
      <c r="E19" s="355" t="s">
        <v>141</v>
      </c>
      <c r="F19" s="355"/>
      <c r="G19" s="355"/>
      <c r="H19" s="355"/>
      <c r="I19" s="367"/>
      <c r="J19" s="368"/>
      <c r="K19" s="368"/>
      <c r="L19" s="368"/>
      <c r="M19" s="368"/>
      <c r="N19" s="368"/>
      <c r="O19" s="368"/>
      <c r="P19" s="368"/>
      <c r="Q19" s="368"/>
      <c r="R19" s="368"/>
      <c r="S19" s="368"/>
      <c r="T19" s="368"/>
      <c r="U19" s="368"/>
      <c r="V19" s="368"/>
      <c r="W19" s="368"/>
      <c r="X19" s="368"/>
      <c r="Y19" s="368"/>
      <c r="Z19" s="189" t="s">
        <v>131</v>
      </c>
      <c r="AA19" s="369"/>
      <c r="AB19" s="369"/>
      <c r="AC19" s="369"/>
      <c r="AD19" s="369"/>
      <c r="AE19" s="369"/>
      <c r="AF19" s="188" t="s">
        <v>132</v>
      </c>
    </row>
    <row r="20" spans="1:32" ht="20.25" customHeight="1" x14ac:dyDescent="0.15">
      <c r="A20" s="190"/>
      <c r="B20" s="346" t="s">
        <v>142</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row>
    <row r="21" spans="1:32" ht="20.25" customHeight="1" thickBot="1" x14ac:dyDescent="0.2">
      <c r="A21" s="190"/>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row>
    <row r="22" spans="1:32" ht="41.25" customHeight="1" x14ac:dyDescent="0.15">
      <c r="A22" s="191"/>
      <c r="B22" s="348" t="s">
        <v>143</v>
      </c>
      <c r="C22" s="348"/>
      <c r="D22" s="348"/>
      <c r="E22" s="348"/>
      <c r="F22" s="349"/>
      <c r="G22" s="349"/>
      <c r="H22" s="349"/>
      <c r="I22" s="349"/>
      <c r="J22" s="192" t="s">
        <v>72</v>
      </c>
      <c r="K22" s="193"/>
      <c r="L22" s="194"/>
      <c r="M22" s="195"/>
      <c r="N22" s="350" t="s">
        <v>144</v>
      </c>
      <c r="O22" s="350"/>
      <c r="P22" s="350"/>
      <c r="Q22" s="350"/>
      <c r="R22" s="350" t="s">
        <v>145</v>
      </c>
      <c r="S22" s="350"/>
      <c r="T22" s="350"/>
      <c r="U22" s="350"/>
      <c r="V22" s="350" t="s">
        <v>146</v>
      </c>
      <c r="W22" s="350"/>
      <c r="X22" s="350"/>
      <c r="Y22" s="351" t="s">
        <v>147</v>
      </c>
      <c r="Z22" s="352"/>
      <c r="AA22" s="353" t="s">
        <v>148</v>
      </c>
      <c r="AB22" s="350"/>
      <c r="AC22" s="350"/>
      <c r="AD22" s="350" t="s">
        <v>149</v>
      </c>
      <c r="AE22" s="350"/>
      <c r="AF22" s="350"/>
    </row>
    <row r="23" spans="1:32" ht="26.25" customHeight="1" x14ac:dyDescent="0.15">
      <c r="A23" s="196"/>
      <c r="B23" s="341" t="s">
        <v>150</v>
      </c>
      <c r="C23" s="341"/>
      <c r="D23" s="341"/>
      <c r="E23" s="341"/>
      <c r="F23" s="197"/>
      <c r="G23" s="342"/>
      <c r="H23" s="342"/>
      <c r="I23" s="342"/>
      <c r="J23" s="343" t="s">
        <v>151</v>
      </c>
      <c r="K23" s="344"/>
      <c r="L23" s="323"/>
      <c r="M23" s="336" t="s">
        <v>152</v>
      </c>
      <c r="N23" s="307"/>
      <c r="O23" s="288"/>
      <c r="P23" s="288"/>
      <c r="Q23" s="289"/>
      <c r="R23" s="307"/>
      <c r="S23" s="288"/>
      <c r="T23" s="288"/>
      <c r="U23" s="289"/>
      <c r="V23" s="307"/>
      <c r="W23" s="288"/>
      <c r="X23" s="289"/>
      <c r="Y23" s="307"/>
      <c r="Z23" s="308"/>
      <c r="AA23" s="313"/>
      <c r="AB23" s="288"/>
      <c r="AC23" s="289"/>
      <c r="AD23" s="339" t="s">
        <v>153</v>
      </c>
      <c r="AE23" s="282"/>
      <c r="AF23" s="340"/>
    </row>
    <row r="24" spans="1:32" ht="26.25" customHeight="1" x14ac:dyDescent="0.15">
      <c r="A24" s="196"/>
      <c r="B24" s="341" t="s">
        <v>154</v>
      </c>
      <c r="C24" s="341"/>
      <c r="D24" s="345"/>
      <c r="E24" s="345"/>
      <c r="F24" s="198" t="s">
        <v>101</v>
      </c>
      <c r="G24" s="199"/>
      <c r="H24" s="198" t="s">
        <v>102</v>
      </c>
      <c r="I24" s="199"/>
      <c r="J24" s="198" t="s">
        <v>103</v>
      </c>
      <c r="K24" s="200"/>
      <c r="L24" s="323"/>
      <c r="M24" s="337"/>
      <c r="N24" s="309"/>
      <c r="O24" s="248"/>
      <c r="P24" s="248"/>
      <c r="Q24" s="315"/>
      <c r="R24" s="309"/>
      <c r="S24" s="248"/>
      <c r="T24" s="248"/>
      <c r="U24" s="315"/>
      <c r="V24" s="309"/>
      <c r="W24" s="248"/>
      <c r="X24" s="315"/>
      <c r="Y24" s="309"/>
      <c r="Z24" s="310"/>
      <c r="AA24" s="314"/>
      <c r="AB24" s="248"/>
      <c r="AC24" s="315"/>
      <c r="AD24" s="339"/>
      <c r="AE24" s="282"/>
      <c r="AF24" s="340"/>
    </row>
    <row r="25" spans="1:32" ht="26.25" customHeight="1" x14ac:dyDescent="0.15">
      <c r="A25" s="196"/>
      <c r="B25" s="333" t="s">
        <v>155</v>
      </c>
      <c r="C25" s="333"/>
      <c r="D25" s="333"/>
      <c r="E25" s="334"/>
      <c r="F25" s="334"/>
      <c r="G25" s="334"/>
      <c r="H25" s="334"/>
      <c r="I25" s="334"/>
      <c r="J25" s="334"/>
      <c r="K25" s="335"/>
      <c r="L25" s="201"/>
      <c r="M25" s="336" t="s">
        <v>156</v>
      </c>
      <c r="N25" s="307"/>
      <c r="O25" s="288"/>
      <c r="P25" s="288"/>
      <c r="Q25" s="289"/>
      <c r="R25" s="307"/>
      <c r="S25" s="288"/>
      <c r="T25" s="288"/>
      <c r="U25" s="289"/>
      <c r="V25" s="307"/>
      <c r="W25" s="288"/>
      <c r="X25" s="289"/>
      <c r="Y25" s="307"/>
      <c r="Z25" s="308"/>
      <c r="AA25" s="313"/>
      <c r="AB25" s="288"/>
      <c r="AC25" s="289"/>
      <c r="AD25" s="319" t="s">
        <v>157</v>
      </c>
      <c r="AE25" s="320"/>
      <c r="AF25" s="321"/>
    </row>
    <row r="26" spans="1:32" ht="22.5" customHeight="1" x14ac:dyDescent="0.15">
      <c r="A26" s="202"/>
      <c r="B26" s="322" t="s">
        <v>158</v>
      </c>
      <c r="C26" s="322"/>
      <c r="D26" s="322"/>
      <c r="E26" s="322"/>
      <c r="F26" s="322"/>
      <c r="G26" s="203"/>
      <c r="H26" s="204" t="s">
        <v>159</v>
      </c>
      <c r="I26" s="203"/>
      <c r="J26" s="204" t="s">
        <v>160</v>
      </c>
      <c r="K26" s="205"/>
      <c r="L26" s="323"/>
      <c r="M26" s="337"/>
      <c r="N26" s="309"/>
      <c r="O26" s="248"/>
      <c r="P26" s="248"/>
      <c r="Q26" s="315"/>
      <c r="R26" s="309"/>
      <c r="S26" s="248"/>
      <c r="T26" s="248"/>
      <c r="U26" s="315"/>
      <c r="V26" s="309"/>
      <c r="W26" s="248"/>
      <c r="X26" s="315"/>
      <c r="Y26" s="309"/>
      <c r="Z26" s="310"/>
      <c r="AA26" s="314"/>
      <c r="AB26" s="248"/>
      <c r="AC26" s="315"/>
      <c r="AD26" s="324" t="s">
        <v>161</v>
      </c>
      <c r="AE26" s="325"/>
      <c r="AF26" s="326"/>
    </row>
    <row r="27" spans="1:32" ht="13.5" customHeight="1" thickBot="1" x14ac:dyDescent="0.2">
      <c r="A27" s="206"/>
      <c r="B27" s="327" t="s">
        <v>162</v>
      </c>
      <c r="C27" s="327"/>
      <c r="D27" s="327"/>
      <c r="E27" s="327"/>
      <c r="F27" s="328" t="s">
        <v>163</v>
      </c>
      <c r="G27" s="328"/>
      <c r="H27" s="328"/>
      <c r="I27" s="328"/>
      <c r="J27" s="328"/>
      <c r="K27" s="329"/>
      <c r="L27" s="323"/>
      <c r="M27" s="338"/>
      <c r="N27" s="311"/>
      <c r="O27" s="317"/>
      <c r="P27" s="317"/>
      <c r="Q27" s="318"/>
      <c r="R27" s="311"/>
      <c r="S27" s="317"/>
      <c r="T27" s="317"/>
      <c r="U27" s="318"/>
      <c r="V27" s="311"/>
      <c r="W27" s="317"/>
      <c r="X27" s="318"/>
      <c r="Y27" s="311"/>
      <c r="Z27" s="312"/>
      <c r="AA27" s="316"/>
      <c r="AB27" s="317"/>
      <c r="AC27" s="318"/>
      <c r="AD27" s="330"/>
      <c r="AE27" s="331"/>
      <c r="AF27" s="332"/>
    </row>
    <row r="28" spans="1:32" ht="22.5" customHeight="1" thickTop="1" x14ac:dyDescent="0.15">
      <c r="A28" s="191"/>
      <c r="B28" s="293" t="s">
        <v>164</v>
      </c>
      <c r="C28" s="293"/>
      <c r="D28" s="293"/>
      <c r="E28" s="293"/>
      <c r="F28" s="293"/>
      <c r="G28" s="293"/>
      <c r="H28" s="293"/>
      <c r="I28" s="293"/>
      <c r="J28" s="293"/>
      <c r="K28" s="294"/>
      <c r="L28" s="284"/>
      <c r="M28" s="295" t="s">
        <v>165</v>
      </c>
      <c r="N28" s="297"/>
      <c r="O28" s="298"/>
      <c r="P28" s="298"/>
      <c r="Q28" s="298"/>
      <c r="R28" s="298"/>
      <c r="S28" s="298"/>
      <c r="T28" s="298"/>
      <c r="U28" s="298"/>
      <c r="V28" s="298"/>
      <c r="W28" s="298"/>
      <c r="X28" s="298"/>
      <c r="Y28" s="298"/>
      <c r="Z28" s="298"/>
      <c r="AA28" s="298"/>
      <c r="AB28" s="298"/>
      <c r="AC28" s="299"/>
      <c r="AD28" s="301" t="s">
        <v>166</v>
      </c>
      <c r="AE28" s="302"/>
      <c r="AF28" s="303"/>
    </row>
    <row r="29" spans="1:32" ht="22.5" customHeight="1" x14ac:dyDescent="0.15">
      <c r="A29" s="196"/>
      <c r="B29" s="207" t="s">
        <v>167</v>
      </c>
      <c r="C29" s="207"/>
      <c r="D29" s="208"/>
      <c r="E29" s="280"/>
      <c r="F29" s="281"/>
      <c r="G29" s="281"/>
      <c r="H29" s="281"/>
      <c r="I29" s="282" t="s">
        <v>168</v>
      </c>
      <c r="J29" s="282"/>
      <c r="K29" s="283"/>
      <c r="L29" s="284"/>
      <c r="M29" s="296"/>
      <c r="N29" s="300"/>
      <c r="O29" s="291"/>
      <c r="P29" s="291"/>
      <c r="Q29" s="291"/>
      <c r="R29" s="291"/>
      <c r="S29" s="291"/>
      <c r="T29" s="291"/>
      <c r="U29" s="291"/>
      <c r="V29" s="291"/>
      <c r="W29" s="291"/>
      <c r="X29" s="291"/>
      <c r="Y29" s="291"/>
      <c r="Z29" s="291"/>
      <c r="AA29" s="291"/>
      <c r="AB29" s="291"/>
      <c r="AC29" s="292"/>
      <c r="AD29" s="304" t="s">
        <v>169</v>
      </c>
      <c r="AE29" s="305"/>
      <c r="AF29" s="306"/>
    </row>
    <row r="30" spans="1:32" ht="22.5" customHeight="1" x14ac:dyDescent="0.15">
      <c r="A30" s="196"/>
      <c r="B30" s="278" t="s">
        <v>170</v>
      </c>
      <c r="C30" s="278"/>
      <c r="D30" s="279"/>
      <c r="E30" s="280"/>
      <c r="F30" s="281"/>
      <c r="G30" s="281"/>
      <c r="H30" s="281"/>
      <c r="I30" s="282" t="s">
        <v>168</v>
      </c>
      <c r="J30" s="282"/>
      <c r="K30" s="283"/>
      <c r="L30" s="284"/>
      <c r="M30" s="285" t="s">
        <v>23</v>
      </c>
      <c r="N30" s="287"/>
      <c r="O30" s="288"/>
      <c r="P30" s="288"/>
      <c r="Q30" s="288"/>
      <c r="R30" s="288"/>
      <c r="S30" s="288"/>
      <c r="T30" s="288"/>
      <c r="U30" s="288"/>
      <c r="V30" s="288"/>
      <c r="W30" s="288"/>
      <c r="X30" s="289"/>
      <c r="Y30" s="266" t="s">
        <v>24</v>
      </c>
      <c r="Z30" s="268"/>
      <c r="AA30" s="268"/>
      <c r="AB30" s="268"/>
      <c r="AC30" s="268"/>
      <c r="AD30" s="268"/>
      <c r="AE30" s="268"/>
      <c r="AF30" s="269"/>
    </row>
    <row r="31" spans="1:32" ht="22.5" customHeight="1" thickBot="1" x14ac:dyDescent="0.2">
      <c r="A31" s="209"/>
      <c r="B31" s="272" t="s">
        <v>171</v>
      </c>
      <c r="C31" s="272"/>
      <c r="D31" s="273"/>
      <c r="E31" s="274"/>
      <c r="F31" s="275"/>
      <c r="G31" s="275"/>
      <c r="H31" s="275"/>
      <c r="I31" s="276" t="s">
        <v>168</v>
      </c>
      <c r="J31" s="276"/>
      <c r="K31" s="277"/>
      <c r="L31" s="284"/>
      <c r="M31" s="286"/>
      <c r="N31" s="290"/>
      <c r="O31" s="291"/>
      <c r="P31" s="291"/>
      <c r="Q31" s="291"/>
      <c r="R31" s="291"/>
      <c r="S31" s="291"/>
      <c r="T31" s="291"/>
      <c r="U31" s="291"/>
      <c r="V31" s="291"/>
      <c r="W31" s="291"/>
      <c r="X31" s="292"/>
      <c r="Y31" s="267"/>
      <c r="Z31" s="270"/>
      <c r="AA31" s="270"/>
      <c r="AB31" s="270"/>
      <c r="AC31" s="270"/>
      <c r="AD31" s="270"/>
      <c r="AE31" s="270"/>
      <c r="AF31" s="271"/>
    </row>
    <row r="32" spans="1:32" ht="2.25" customHeight="1" x14ac:dyDescent="0.15">
      <c r="A32" s="210"/>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row>
    <row r="33" spans="1:32" ht="15" customHeight="1" x14ac:dyDescent="0.15">
      <c r="A33" s="211"/>
      <c r="B33" s="212"/>
      <c r="C33" s="212"/>
      <c r="D33" s="212"/>
      <c r="E33" s="212"/>
      <c r="F33" s="212"/>
      <c r="G33" s="212"/>
      <c r="H33" s="212"/>
      <c r="I33" s="213" t="s">
        <v>172</v>
      </c>
      <c r="J33" s="212"/>
      <c r="K33" s="212"/>
      <c r="L33" s="212"/>
      <c r="M33" s="213" t="s">
        <v>172</v>
      </c>
      <c r="N33" s="212"/>
      <c r="O33" s="212"/>
      <c r="P33" s="212"/>
      <c r="Q33" s="212"/>
      <c r="R33" s="212"/>
      <c r="S33" s="213" t="s">
        <v>172</v>
      </c>
      <c r="T33" s="212"/>
      <c r="U33" s="212"/>
      <c r="V33" s="212"/>
      <c r="W33" s="212"/>
      <c r="X33" s="212"/>
      <c r="Y33" s="212"/>
      <c r="Z33" s="212"/>
      <c r="AA33" s="212"/>
      <c r="AB33" s="212"/>
      <c r="AC33" s="212"/>
      <c r="AD33" s="212"/>
      <c r="AE33" s="212"/>
      <c r="AF33" s="212"/>
    </row>
    <row r="34" spans="1:32" ht="1.5" customHeight="1" x14ac:dyDescent="0.15">
      <c r="A34" s="190"/>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row>
    <row r="35" spans="1:32" ht="15" customHeight="1" thickBot="1" x14ac:dyDescent="0.2">
      <c r="A35" s="190"/>
      <c r="B35" s="212"/>
      <c r="C35" s="212"/>
      <c r="D35" s="249" t="s">
        <v>173</v>
      </c>
      <c r="E35" s="249"/>
      <c r="F35" s="249"/>
      <c r="G35" s="249"/>
      <c r="H35" s="249"/>
      <c r="I35" s="249"/>
      <c r="J35" s="249"/>
      <c r="K35" s="249"/>
      <c r="L35" s="249"/>
      <c r="M35" s="249"/>
      <c r="N35" s="249"/>
      <c r="O35" s="249"/>
      <c r="P35" s="249"/>
      <c r="Q35" s="249"/>
      <c r="R35" s="249"/>
      <c r="S35" s="250"/>
      <c r="T35" s="251" t="s">
        <v>174</v>
      </c>
      <c r="U35" s="253" t="s">
        <v>175</v>
      </c>
      <c r="V35" s="253"/>
      <c r="W35" s="253"/>
      <c r="X35" s="253"/>
      <c r="Y35" s="253"/>
      <c r="Z35" s="253"/>
      <c r="AA35" s="253" t="s">
        <v>176</v>
      </c>
      <c r="AB35" s="253"/>
      <c r="AC35" s="253"/>
      <c r="AD35" s="253"/>
      <c r="AE35" s="253"/>
      <c r="AF35" s="253"/>
    </row>
    <row r="36" spans="1:32" ht="15" customHeight="1" x14ac:dyDescent="0.15">
      <c r="A36" s="190"/>
      <c r="B36" s="254" t="s">
        <v>177</v>
      </c>
      <c r="C36" s="255"/>
      <c r="D36" s="249"/>
      <c r="E36" s="249"/>
      <c r="F36" s="249"/>
      <c r="G36" s="249"/>
      <c r="H36" s="249"/>
      <c r="I36" s="249"/>
      <c r="J36" s="249"/>
      <c r="K36" s="249"/>
      <c r="L36" s="249"/>
      <c r="M36" s="249"/>
      <c r="N36" s="249"/>
      <c r="O36" s="249"/>
      <c r="P36" s="249"/>
      <c r="Q36" s="249"/>
      <c r="R36" s="249"/>
      <c r="S36" s="250"/>
      <c r="T36" s="251"/>
      <c r="U36" s="253"/>
      <c r="V36" s="253"/>
      <c r="W36" s="253"/>
      <c r="X36" s="253"/>
      <c r="Y36" s="253"/>
      <c r="Z36" s="253"/>
      <c r="AA36" s="253"/>
      <c r="AB36" s="253"/>
      <c r="AC36" s="253"/>
      <c r="AD36" s="253"/>
      <c r="AE36" s="253"/>
      <c r="AF36" s="253"/>
    </row>
    <row r="37" spans="1:32" ht="15" customHeight="1" thickBot="1" x14ac:dyDescent="0.2">
      <c r="A37" s="190"/>
      <c r="B37" s="256"/>
      <c r="C37" s="257"/>
      <c r="D37" s="261" t="s">
        <v>178</v>
      </c>
      <c r="E37" s="261"/>
      <c r="F37" s="261"/>
      <c r="G37" s="261"/>
      <c r="H37" s="261"/>
      <c r="I37" s="261"/>
      <c r="J37" s="261"/>
      <c r="K37" s="261"/>
      <c r="L37" s="261"/>
      <c r="M37" s="261"/>
      <c r="N37" s="261"/>
      <c r="O37" s="261"/>
      <c r="P37" s="261"/>
      <c r="Q37" s="261"/>
      <c r="R37" s="261"/>
      <c r="S37" s="262"/>
      <c r="T37" s="252"/>
      <c r="U37" s="260"/>
      <c r="V37" s="260"/>
      <c r="W37" s="260"/>
      <c r="X37" s="260"/>
      <c r="Y37" s="260"/>
      <c r="Z37" s="260"/>
      <c r="AA37" s="260"/>
      <c r="AB37" s="260"/>
      <c r="AC37" s="260"/>
      <c r="AD37" s="260"/>
      <c r="AE37" s="260"/>
      <c r="AF37" s="260"/>
    </row>
    <row r="38" spans="1:32" ht="14.25" customHeight="1" x14ac:dyDescent="0.15">
      <c r="A38" s="190"/>
      <c r="B38" s="258"/>
      <c r="C38" s="259"/>
      <c r="D38" s="254" t="s">
        <v>179</v>
      </c>
      <c r="E38" s="263"/>
      <c r="F38" s="236"/>
      <c r="G38" s="237"/>
      <c r="H38" s="237"/>
      <c r="I38" s="237"/>
      <c r="J38" s="237"/>
      <c r="K38" s="237"/>
      <c r="L38" s="238"/>
      <c r="M38" s="223" t="s">
        <v>180</v>
      </c>
      <c r="N38" s="224"/>
      <c r="O38" s="224"/>
      <c r="P38" s="224"/>
      <c r="Q38" s="224"/>
      <c r="R38" s="225"/>
      <c r="S38" s="242" t="s">
        <v>25</v>
      </c>
      <c r="T38" s="243"/>
      <c r="U38" s="237"/>
      <c r="V38" s="237"/>
      <c r="W38" s="246"/>
      <c r="X38" s="223" t="s">
        <v>181</v>
      </c>
      <c r="Y38" s="224"/>
      <c r="Z38" s="225"/>
      <c r="AA38" s="229" t="s">
        <v>182</v>
      </c>
      <c r="AB38" s="230"/>
      <c r="AC38" s="230"/>
      <c r="AD38" s="230"/>
      <c r="AE38" s="230"/>
      <c r="AF38" s="231"/>
    </row>
    <row r="39" spans="1:32" ht="38.25" customHeight="1" thickBot="1" x14ac:dyDescent="0.2">
      <c r="A39" s="190"/>
      <c r="B39" s="214"/>
      <c r="C39" s="215" t="s">
        <v>183</v>
      </c>
      <c r="D39" s="264"/>
      <c r="E39" s="265"/>
      <c r="F39" s="239"/>
      <c r="G39" s="240"/>
      <c r="H39" s="240"/>
      <c r="I39" s="240"/>
      <c r="J39" s="240"/>
      <c r="K39" s="240"/>
      <c r="L39" s="241"/>
      <c r="M39" s="226"/>
      <c r="N39" s="227"/>
      <c r="O39" s="227"/>
      <c r="P39" s="227"/>
      <c r="Q39" s="227"/>
      <c r="R39" s="228"/>
      <c r="S39" s="244"/>
      <c r="T39" s="245"/>
      <c r="U39" s="240"/>
      <c r="V39" s="240"/>
      <c r="W39" s="247"/>
      <c r="X39" s="226"/>
      <c r="Y39" s="227"/>
      <c r="Z39" s="228"/>
      <c r="AA39" s="232"/>
      <c r="AB39" s="233"/>
      <c r="AC39" s="233"/>
      <c r="AD39" s="233"/>
      <c r="AE39" s="233"/>
      <c r="AF39" s="234"/>
    </row>
    <row r="40" spans="1:32" ht="6.75" customHeight="1" x14ac:dyDescent="0.15">
      <c r="A40" s="190"/>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row>
    <row r="41" spans="1:32" ht="13.5" customHeight="1" x14ac:dyDescent="0.15">
      <c r="A41" s="190"/>
      <c r="B41" s="220" t="s">
        <v>184</v>
      </c>
      <c r="C41" s="220"/>
      <c r="D41" s="220"/>
      <c r="E41" s="220"/>
      <c r="F41" s="220"/>
      <c r="G41" s="220"/>
      <c r="H41" s="220"/>
      <c r="I41" s="220"/>
      <c r="J41" s="220"/>
      <c r="K41" s="220"/>
      <c r="L41" s="220"/>
      <c r="M41" s="220"/>
      <c r="N41" s="220"/>
      <c r="O41" s="220"/>
      <c r="P41" s="220" t="s">
        <v>185</v>
      </c>
      <c r="Q41" s="220"/>
      <c r="R41" s="220"/>
      <c r="S41" s="220"/>
      <c r="T41" s="220"/>
      <c r="U41" s="220"/>
      <c r="V41" s="220"/>
      <c r="W41" s="220"/>
      <c r="X41" s="220"/>
      <c r="Y41" s="220"/>
      <c r="Z41" s="220"/>
      <c r="AA41" s="220"/>
      <c r="AB41" s="220"/>
      <c r="AC41" s="220"/>
      <c r="AD41" s="220"/>
      <c r="AE41" s="220"/>
      <c r="AF41" s="220"/>
    </row>
    <row r="42" spans="1:32" ht="13.5" customHeight="1" x14ac:dyDescent="0.15">
      <c r="A42" s="190"/>
      <c r="B42" s="220" t="s">
        <v>186</v>
      </c>
      <c r="C42" s="220"/>
      <c r="D42" s="220"/>
      <c r="E42" s="220"/>
      <c r="F42" s="220"/>
      <c r="G42" s="220"/>
      <c r="H42" s="220"/>
      <c r="I42" s="220"/>
      <c r="J42" s="220"/>
      <c r="K42" s="220"/>
      <c r="L42" s="220"/>
      <c r="M42" s="220"/>
      <c r="N42" s="220"/>
      <c r="O42" s="220"/>
      <c r="P42" s="220" t="s">
        <v>187</v>
      </c>
      <c r="Q42" s="220"/>
      <c r="R42" s="220"/>
      <c r="S42" s="220"/>
      <c r="T42" s="220"/>
      <c r="U42" s="220"/>
      <c r="V42" s="220"/>
      <c r="W42" s="220"/>
      <c r="X42" s="220"/>
      <c r="Y42" s="220"/>
      <c r="Z42" s="220"/>
      <c r="AA42" s="220"/>
      <c r="AB42" s="220"/>
      <c r="AC42" s="220"/>
      <c r="AD42" s="220"/>
      <c r="AE42" s="220"/>
      <c r="AF42" s="220"/>
    </row>
    <row r="43" spans="1:32" ht="13.5" customHeight="1" x14ac:dyDescent="0.15">
      <c r="A43" s="190"/>
      <c r="B43" s="220" t="s">
        <v>188</v>
      </c>
      <c r="C43" s="220"/>
      <c r="D43" s="220"/>
      <c r="E43" s="220"/>
      <c r="F43" s="220"/>
      <c r="G43" s="220"/>
      <c r="H43" s="220"/>
      <c r="I43" s="220"/>
      <c r="J43" s="220"/>
      <c r="K43" s="220"/>
      <c r="L43" s="220"/>
      <c r="M43" s="220"/>
      <c r="N43" s="220"/>
      <c r="O43" s="220"/>
      <c r="P43" s="220" t="s">
        <v>189</v>
      </c>
      <c r="Q43" s="220"/>
      <c r="R43" s="220"/>
      <c r="S43" s="220"/>
      <c r="T43" s="220"/>
      <c r="U43" s="220"/>
      <c r="V43" s="220"/>
      <c r="W43" s="220"/>
      <c r="X43" s="220"/>
      <c r="Y43" s="220"/>
      <c r="Z43" s="220"/>
      <c r="AA43" s="220"/>
      <c r="AB43" s="220"/>
      <c r="AC43" s="220"/>
      <c r="AD43" s="220"/>
      <c r="AE43" s="220"/>
      <c r="AF43" s="220"/>
    </row>
    <row r="44" spans="1:32" x14ac:dyDescent="0.1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221" t="s">
        <v>94</v>
      </c>
      <c r="Z44" s="221"/>
      <c r="AA44" s="222" t="s">
        <v>95</v>
      </c>
      <c r="AB44" s="222"/>
      <c r="AC44" s="222"/>
      <c r="AD44" s="222"/>
      <c r="AE44" s="222"/>
      <c r="AF44" s="222"/>
    </row>
    <row r="45" spans="1:32" x14ac:dyDescent="0.15">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221" t="s">
        <v>96</v>
      </c>
      <c r="Z45" s="221"/>
      <c r="AA45" s="222"/>
      <c r="AB45" s="222"/>
      <c r="AC45" s="222"/>
      <c r="AD45" s="222"/>
      <c r="AE45" s="222"/>
      <c r="AF45" s="222"/>
    </row>
    <row r="56" spans="19:21" x14ac:dyDescent="0.15">
      <c r="S56" s="216"/>
      <c r="T56" s="216"/>
      <c r="U56" s="216"/>
    </row>
    <row r="57" spans="19:21" x14ac:dyDescent="0.15">
      <c r="S57" s="216"/>
      <c r="T57" s="216"/>
      <c r="U57" s="216"/>
    </row>
    <row r="58" spans="19:21" x14ac:dyDescent="0.15">
      <c r="S58" s="216"/>
      <c r="T58" s="216"/>
      <c r="U58" s="216"/>
    </row>
  </sheetData>
  <mergeCells count="154">
    <mergeCell ref="Y1:Z1"/>
    <mergeCell ref="AA1:AF2"/>
    <mergeCell ref="Y2:Z2"/>
    <mergeCell ref="A3:AF3"/>
    <mergeCell ref="A4:G4"/>
    <mergeCell ref="H4:Y4"/>
    <mergeCell ref="Z4:AF4"/>
    <mergeCell ref="A7:C7"/>
    <mergeCell ref="D7:K7"/>
    <mergeCell ref="L7:O7"/>
    <mergeCell ref="P7:S7"/>
    <mergeCell ref="T7:V7"/>
    <mergeCell ref="W7:AF7"/>
    <mergeCell ref="A5:G5"/>
    <mergeCell ref="H5:Y5"/>
    <mergeCell ref="Z5:AF5"/>
    <mergeCell ref="A6:V6"/>
    <mergeCell ref="W6:Y6"/>
    <mergeCell ref="Z6:AA6"/>
    <mergeCell ref="W9:AF9"/>
    <mergeCell ref="L10:O10"/>
    <mergeCell ref="Y10:AA10"/>
    <mergeCell ref="A11:D11"/>
    <mergeCell ref="E11:K12"/>
    <mergeCell ref="L11:V11"/>
    <mergeCell ref="W11:X11"/>
    <mergeCell ref="Y11:Z12"/>
    <mergeCell ref="AA11:AA12"/>
    <mergeCell ref="AB11:AC11"/>
    <mergeCell ref="A8:C10"/>
    <mergeCell ref="D8:K10"/>
    <mergeCell ref="L8:O8"/>
    <mergeCell ref="P8:S8"/>
    <mergeCell ref="T8:V8"/>
    <mergeCell ref="Y8:AA8"/>
    <mergeCell ref="L9:O9"/>
    <mergeCell ref="P9:Q10"/>
    <mergeCell ref="R9:T10"/>
    <mergeCell ref="U9:V10"/>
    <mergeCell ref="A14:D14"/>
    <mergeCell ref="E14:Y14"/>
    <mergeCell ref="AA14:AE14"/>
    <mergeCell ref="A15:D15"/>
    <mergeCell ref="E15:J15"/>
    <mergeCell ref="K15:AF15"/>
    <mergeCell ref="AD11:AE12"/>
    <mergeCell ref="AF11:AF12"/>
    <mergeCell ref="A12:D12"/>
    <mergeCell ref="W12:X12"/>
    <mergeCell ref="AB12:AC12"/>
    <mergeCell ref="A13:D13"/>
    <mergeCell ref="E13:AF13"/>
    <mergeCell ref="A18:D19"/>
    <mergeCell ref="E18:H18"/>
    <mergeCell ref="I18:P18"/>
    <mergeCell ref="Q18:V18"/>
    <mergeCell ref="W18:AF18"/>
    <mergeCell ref="E19:H19"/>
    <mergeCell ref="I19:Y19"/>
    <mergeCell ref="AA19:AE19"/>
    <mergeCell ref="A16:D16"/>
    <mergeCell ref="E16:J16"/>
    <mergeCell ref="K16:Y16"/>
    <mergeCell ref="AA16:AE16"/>
    <mergeCell ref="A17:D17"/>
    <mergeCell ref="E17:AF17"/>
    <mergeCell ref="B20:AF21"/>
    <mergeCell ref="B22:E22"/>
    <mergeCell ref="F22:I22"/>
    <mergeCell ref="N22:Q22"/>
    <mergeCell ref="R22:U22"/>
    <mergeCell ref="V22:X22"/>
    <mergeCell ref="Y22:Z22"/>
    <mergeCell ref="AA22:AC22"/>
    <mergeCell ref="AD22:AF22"/>
    <mergeCell ref="R23:U24"/>
    <mergeCell ref="V23:X24"/>
    <mergeCell ref="Y23:Z24"/>
    <mergeCell ref="AA23:AC24"/>
    <mergeCell ref="AD23:AD24"/>
    <mergeCell ref="AE23:AF24"/>
    <mergeCell ref="B23:E23"/>
    <mergeCell ref="G23:I23"/>
    <mergeCell ref="J23:K23"/>
    <mergeCell ref="L23:L24"/>
    <mergeCell ref="M23:M24"/>
    <mergeCell ref="N23:Q24"/>
    <mergeCell ref="B24:C24"/>
    <mergeCell ref="D24:E24"/>
    <mergeCell ref="B28:K28"/>
    <mergeCell ref="L28:L29"/>
    <mergeCell ref="M28:M29"/>
    <mergeCell ref="N28:AC29"/>
    <mergeCell ref="AD28:AF28"/>
    <mergeCell ref="E29:H29"/>
    <mergeCell ref="I29:K29"/>
    <mergeCell ref="AD29:AF29"/>
    <mergeCell ref="Y25:Z27"/>
    <mergeCell ref="AA25:AC27"/>
    <mergeCell ref="AD25:AF25"/>
    <mergeCell ref="B26:F26"/>
    <mergeCell ref="L26:L27"/>
    <mergeCell ref="AD26:AF26"/>
    <mergeCell ref="B27:E27"/>
    <mergeCell ref="F27:K27"/>
    <mergeCell ref="AD27:AF27"/>
    <mergeCell ref="B25:D25"/>
    <mergeCell ref="E25:K25"/>
    <mergeCell ref="M25:M27"/>
    <mergeCell ref="N25:Q27"/>
    <mergeCell ref="R25:U27"/>
    <mergeCell ref="V25:X27"/>
    <mergeCell ref="Y30:Y31"/>
    <mergeCell ref="Z30:AF31"/>
    <mergeCell ref="B31:D31"/>
    <mergeCell ref="E31:H31"/>
    <mergeCell ref="I31:K31"/>
    <mergeCell ref="B32:AF32"/>
    <mergeCell ref="B30:D30"/>
    <mergeCell ref="E30:H30"/>
    <mergeCell ref="I30:K30"/>
    <mergeCell ref="L30:L31"/>
    <mergeCell ref="M30:M31"/>
    <mergeCell ref="N30:X31"/>
    <mergeCell ref="B34:AF34"/>
    <mergeCell ref="D35:S36"/>
    <mergeCell ref="T35:T37"/>
    <mergeCell ref="U35:Z35"/>
    <mergeCell ref="AA35:AF35"/>
    <mergeCell ref="B36:C38"/>
    <mergeCell ref="U36:Z37"/>
    <mergeCell ref="AA36:AF37"/>
    <mergeCell ref="D37:S37"/>
    <mergeCell ref="D38:E39"/>
    <mergeCell ref="B42:O42"/>
    <mergeCell ref="P42:AF42"/>
    <mergeCell ref="B43:O43"/>
    <mergeCell ref="P43:AF43"/>
    <mergeCell ref="Y44:Z44"/>
    <mergeCell ref="AA44:AF45"/>
    <mergeCell ref="Y45:Z45"/>
    <mergeCell ref="X38:Z39"/>
    <mergeCell ref="AA38:AF39"/>
    <mergeCell ref="B40:O40"/>
    <mergeCell ref="P40:Q40"/>
    <mergeCell ref="R40:AF40"/>
    <mergeCell ref="B41:O41"/>
    <mergeCell ref="P41:AF41"/>
    <mergeCell ref="F38:L39"/>
    <mergeCell ref="M38:R39"/>
    <mergeCell ref="S38:T39"/>
    <mergeCell ref="U38:U39"/>
    <mergeCell ref="V38:V39"/>
    <mergeCell ref="W38:W39"/>
  </mergeCells>
  <phoneticPr fontId="2"/>
  <printOptions horizontalCentered="1"/>
  <pageMargins left="0.19685039370078741" right="0.19685039370078741" top="0.19685039370078741" bottom="0" header="0.31496062992125984" footer="0"/>
  <pageSetup paperSize="9" orientation="portrait" horizontalDpi="4294967293" r:id="rId1"/>
  <headerFooter alignWithMargins="0">
    <oddHeader>&amp;L&amp;9平成25年度　関東地区審査会</oddHeader>
    <oddFooter>&amp;R様式-1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9C1DD-B549-4962-9A35-3D1D82C41CC9}">
  <dimension ref="A1:J58"/>
  <sheetViews>
    <sheetView workbookViewId="0">
      <selection activeCell="W9" sqref="W9:AF9"/>
    </sheetView>
  </sheetViews>
  <sheetFormatPr defaultRowHeight="13.5" x14ac:dyDescent="0.15"/>
  <sheetData>
    <row r="1" spans="1:10" ht="18" customHeight="1" x14ac:dyDescent="0.15">
      <c r="B1" s="455" t="s">
        <v>190</v>
      </c>
      <c r="C1" s="455"/>
      <c r="D1" s="455"/>
      <c r="E1" s="455"/>
      <c r="F1" s="455"/>
      <c r="G1" s="455"/>
    </row>
    <row r="2" spans="1:10" ht="18" customHeight="1" x14ac:dyDescent="0.15"/>
    <row r="3" spans="1:10" ht="18" customHeight="1" x14ac:dyDescent="0.15">
      <c r="A3" s="217" t="s">
        <v>191</v>
      </c>
      <c r="B3" s="218" t="s">
        <v>192</v>
      </c>
      <c r="C3" s="218"/>
      <c r="D3" s="1"/>
      <c r="E3" s="218"/>
      <c r="F3" s="218"/>
      <c r="G3" s="218"/>
      <c r="H3" s="218"/>
      <c r="I3" s="218"/>
      <c r="J3" s="218"/>
    </row>
    <row r="4" spans="1:10" ht="18" customHeight="1" x14ac:dyDescent="0.15">
      <c r="A4" s="217"/>
      <c r="B4" s="218" t="s">
        <v>193</v>
      </c>
      <c r="C4" s="218"/>
      <c r="D4" s="218"/>
      <c r="E4" s="218"/>
      <c r="F4" s="218"/>
      <c r="G4" s="218"/>
      <c r="H4" s="218"/>
      <c r="I4" s="218"/>
      <c r="J4" s="218"/>
    </row>
    <row r="5" spans="1:10" ht="18" customHeight="1" x14ac:dyDescent="0.15">
      <c r="A5" s="217" t="s">
        <v>194</v>
      </c>
      <c r="B5" s="218" t="s">
        <v>195</v>
      </c>
      <c r="C5" s="218"/>
      <c r="D5" s="218"/>
      <c r="E5" s="218"/>
      <c r="F5" s="218"/>
      <c r="G5" s="218"/>
      <c r="H5" s="218"/>
      <c r="I5" s="218"/>
      <c r="J5" s="218"/>
    </row>
    <row r="6" spans="1:10" ht="18" customHeight="1" x14ac:dyDescent="0.15">
      <c r="A6" s="217" t="s">
        <v>196</v>
      </c>
      <c r="B6" s="218" t="s">
        <v>197</v>
      </c>
      <c r="C6" s="218"/>
      <c r="D6" s="218"/>
      <c r="E6" s="218"/>
      <c r="F6" s="218"/>
      <c r="G6" s="218"/>
      <c r="H6" s="218"/>
      <c r="I6" s="218"/>
      <c r="J6" s="218"/>
    </row>
    <row r="7" spans="1:10" ht="18" customHeight="1" x14ac:dyDescent="0.15">
      <c r="A7" s="217" t="s">
        <v>198</v>
      </c>
      <c r="B7" s="218" t="s">
        <v>199</v>
      </c>
      <c r="C7" s="218"/>
      <c r="D7" s="218"/>
      <c r="E7" s="218"/>
      <c r="F7" s="218"/>
      <c r="G7" s="218"/>
      <c r="H7" s="218"/>
      <c r="I7" s="218"/>
      <c r="J7" s="218"/>
    </row>
    <row r="8" spans="1:10" ht="18" customHeight="1" x14ac:dyDescent="0.15">
      <c r="A8" s="217" t="s">
        <v>200</v>
      </c>
      <c r="B8" s="218" t="s">
        <v>201</v>
      </c>
      <c r="C8" s="218"/>
      <c r="D8" s="218"/>
      <c r="E8" s="218"/>
      <c r="F8" s="218"/>
      <c r="G8" s="218"/>
      <c r="H8" s="218"/>
      <c r="I8" s="218"/>
      <c r="J8" s="218"/>
    </row>
    <row r="9" spans="1:10" ht="18" customHeight="1" x14ac:dyDescent="0.15">
      <c r="A9" s="217" t="s">
        <v>202</v>
      </c>
      <c r="B9" s="218" t="s">
        <v>203</v>
      </c>
      <c r="C9" s="218"/>
      <c r="D9" s="218"/>
      <c r="E9" s="218"/>
      <c r="F9" s="218"/>
      <c r="G9" s="218"/>
      <c r="H9" s="218"/>
      <c r="I9" s="218"/>
      <c r="J9" s="218"/>
    </row>
    <row r="10" spans="1:10" ht="18" customHeight="1" x14ac:dyDescent="0.15">
      <c r="A10" s="217"/>
      <c r="B10" s="218" t="s">
        <v>204</v>
      </c>
      <c r="C10" s="218"/>
      <c r="D10" s="218"/>
      <c r="E10" s="218"/>
      <c r="F10" s="218"/>
      <c r="G10" s="218"/>
      <c r="H10" s="218"/>
      <c r="I10" s="218"/>
      <c r="J10" s="218"/>
    </row>
    <row r="11" spans="1:10" ht="18" customHeight="1" x14ac:dyDescent="0.15">
      <c r="A11" s="218"/>
      <c r="B11" s="218"/>
      <c r="C11" s="218"/>
      <c r="D11" s="218"/>
      <c r="E11" s="218"/>
      <c r="F11" s="218"/>
      <c r="G11" s="218"/>
      <c r="H11" s="218"/>
      <c r="I11" s="218"/>
      <c r="J11" s="218"/>
    </row>
    <row r="12" spans="1:10" ht="18" customHeight="1" x14ac:dyDescent="0.15"/>
    <row r="13" spans="1:10" ht="18" customHeight="1" x14ac:dyDescent="0.15">
      <c r="C13" s="219" t="s">
        <v>205</v>
      </c>
    </row>
    <row r="14" spans="1:10" ht="18" customHeight="1" x14ac:dyDescent="0.15"/>
    <row r="15" spans="1:10" ht="18" customHeight="1" x14ac:dyDescent="0.15">
      <c r="A15" s="217" t="s">
        <v>191</v>
      </c>
      <c r="B15" s="1" t="s">
        <v>206</v>
      </c>
      <c r="C15" s="1"/>
      <c r="D15" s="1"/>
      <c r="E15" s="1"/>
      <c r="F15" s="1"/>
      <c r="G15" s="1"/>
      <c r="H15" s="1"/>
      <c r="I15" s="1"/>
      <c r="J15" s="1"/>
    </row>
    <row r="16" spans="1:10" ht="18" customHeight="1" x14ac:dyDescent="0.15">
      <c r="A16" s="217"/>
      <c r="B16" s="1" t="s">
        <v>207</v>
      </c>
      <c r="C16" s="1"/>
      <c r="D16" s="1"/>
      <c r="E16" s="1"/>
      <c r="F16" s="1"/>
      <c r="G16" s="1"/>
      <c r="H16" s="1"/>
      <c r="I16" s="1"/>
      <c r="J16" s="1"/>
    </row>
    <row r="17" spans="1:10" ht="18" customHeight="1" x14ac:dyDescent="0.15">
      <c r="B17" s="1" t="s">
        <v>208</v>
      </c>
      <c r="C17" s="1"/>
      <c r="D17" s="1"/>
      <c r="E17" s="1"/>
      <c r="F17" s="1"/>
      <c r="G17" s="1"/>
      <c r="H17" s="1"/>
      <c r="I17" s="1"/>
      <c r="J17" s="1"/>
    </row>
    <row r="18" spans="1:10" ht="18" customHeight="1" x14ac:dyDescent="0.15">
      <c r="B18" s="1" t="s">
        <v>209</v>
      </c>
      <c r="C18" s="1"/>
      <c r="D18" s="1"/>
      <c r="E18" s="1"/>
      <c r="F18" s="1"/>
      <c r="G18" s="1"/>
      <c r="H18" s="1"/>
      <c r="I18" s="1"/>
      <c r="J18" s="1"/>
    </row>
    <row r="19" spans="1:10" ht="18" customHeight="1" x14ac:dyDescent="0.15">
      <c r="B19" s="456" t="s">
        <v>210</v>
      </c>
      <c r="C19" s="456"/>
      <c r="D19" s="456"/>
      <c r="E19" s="1"/>
      <c r="F19" s="1"/>
      <c r="G19" s="1"/>
      <c r="H19" s="1"/>
      <c r="I19" s="1"/>
      <c r="J19" s="1"/>
    </row>
    <row r="20" spans="1:10" ht="18" customHeight="1" x14ac:dyDescent="0.15">
      <c r="B20" s="456" t="s">
        <v>211</v>
      </c>
      <c r="C20" s="456"/>
      <c r="D20" s="456"/>
      <c r="E20" s="1"/>
      <c r="F20" s="1"/>
      <c r="G20" s="1"/>
      <c r="H20" s="1"/>
      <c r="I20" s="1"/>
      <c r="J20" s="1"/>
    </row>
    <row r="21" spans="1:10" ht="18" customHeight="1" x14ac:dyDescent="0.15">
      <c r="A21" s="217" t="s">
        <v>194</v>
      </c>
      <c r="B21" s="1" t="s">
        <v>212</v>
      </c>
      <c r="C21" s="1"/>
      <c r="D21" s="1"/>
      <c r="E21" s="1"/>
      <c r="F21" s="1"/>
      <c r="G21" s="1"/>
      <c r="H21" s="1"/>
      <c r="I21" s="1"/>
      <c r="J21" s="1"/>
    </row>
    <row r="22" spans="1:10" ht="18" customHeight="1" x14ac:dyDescent="0.15">
      <c r="A22" s="217"/>
      <c r="B22" s="1" t="s">
        <v>213</v>
      </c>
      <c r="C22" s="1"/>
      <c r="D22" s="1"/>
      <c r="E22" s="1"/>
      <c r="F22" s="1"/>
      <c r="G22" s="1"/>
      <c r="H22" s="1"/>
      <c r="I22" s="1"/>
      <c r="J22" s="1"/>
    </row>
    <row r="23" spans="1:10" ht="18" customHeight="1" x14ac:dyDescent="0.15">
      <c r="A23" s="217" t="s">
        <v>196</v>
      </c>
      <c r="B23" s="1" t="s">
        <v>214</v>
      </c>
      <c r="C23" s="1"/>
      <c r="D23" s="1"/>
      <c r="E23" s="1"/>
      <c r="F23" s="1"/>
      <c r="G23" s="1"/>
      <c r="H23" s="1"/>
      <c r="I23" s="1"/>
      <c r="J23" s="1"/>
    </row>
    <row r="24" spans="1:10" ht="18" customHeight="1" x14ac:dyDescent="0.15">
      <c r="A24" s="217"/>
      <c r="B24" s="1" t="s">
        <v>215</v>
      </c>
      <c r="C24" s="1"/>
      <c r="D24" s="1"/>
      <c r="E24" s="1"/>
      <c r="F24" s="1"/>
      <c r="G24" s="1"/>
      <c r="H24" s="1"/>
      <c r="I24" s="1"/>
      <c r="J24" s="1"/>
    </row>
    <row r="25" spans="1:10" ht="18" customHeight="1" x14ac:dyDescent="0.15">
      <c r="A25" s="217" t="s">
        <v>198</v>
      </c>
      <c r="B25" s="1" t="s">
        <v>216</v>
      </c>
      <c r="C25" s="1"/>
      <c r="D25" s="1"/>
      <c r="E25" s="1"/>
      <c r="F25" s="1"/>
      <c r="G25" s="1"/>
      <c r="H25" s="1"/>
      <c r="I25" s="1"/>
      <c r="J25" s="1"/>
    </row>
    <row r="26" spans="1:10" ht="18" customHeight="1" x14ac:dyDescent="0.15">
      <c r="A26" s="217" t="s">
        <v>200</v>
      </c>
      <c r="B26" s="1" t="s">
        <v>217</v>
      </c>
      <c r="C26" s="1"/>
      <c r="D26" s="1"/>
      <c r="E26" s="1"/>
      <c r="F26" s="1"/>
      <c r="G26" s="1"/>
      <c r="H26" s="1"/>
      <c r="I26" s="1"/>
      <c r="J26" s="1"/>
    </row>
    <row r="27" spans="1:10" ht="18" customHeight="1" x14ac:dyDescent="0.15">
      <c r="A27" s="217" t="s">
        <v>202</v>
      </c>
      <c r="B27" s="1" t="s">
        <v>218</v>
      </c>
    </row>
    <row r="28" spans="1:10" ht="18" customHeight="1" x14ac:dyDescent="0.15">
      <c r="B28" s="1" t="s">
        <v>219</v>
      </c>
    </row>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3">
    <mergeCell ref="B1:G1"/>
    <mergeCell ref="B19:D19"/>
    <mergeCell ref="B20:D20"/>
  </mergeCells>
  <phoneticPr fontId="2"/>
  <pageMargins left="0.39370078740157483" right="0.39370078740157483"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受付用紙</vt:lpstr>
      <vt:lpstr>記入例(受付用紙）</vt:lpstr>
      <vt:lpstr>資格受験票</vt:lpstr>
      <vt:lpstr>審査会用送金通知書</vt:lpstr>
      <vt:lpstr>【表】段位審査用紙</vt:lpstr>
      <vt:lpstr>【裏】受験要領</vt:lpstr>
      <vt:lpstr>受付用紙!Print_Area</vt:lpstr>
      <vt:lpstr>審査会用送金通知書!Print_Area</vt:lpstr>
      <vt:lpstr>受付用紙!Print_Titles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お父さん</dc:creator>
  <cp:lastModifiedBy>shimpei</cp:lastModifiedBy>
  <cp:lastPrinted>2015-08-17T00:08:20Z</cp:lastPrinted>
  <dcterms:created xsi:type="dcterms:W3CDTF">2008-09-07T03:57:08Z</dcterms:created>
  <dcterms:modified xsi:type="dcterms:W3CDTF">2018-08-10T08:08:47Z</dcterms:modified>
</cp:coreProperties>
</file>